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xviia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51" i="1" l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<sst xmlns="http://schemas.openxmlformats.org/spreadsheetml/2006/main" count="1312" uniqueCount="365">
  <si>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</si>
  <si>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</si>
  <si>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</si>
  <si>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</si>
  <si>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</si>
  <si>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</si>
  <si>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</si>
  <si>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</si>
  <si>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</si>
  <si>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</si>
  <si>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</si>
  <si>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</si>
  <si>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</si>
  <si>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</si>
  <si>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</si>
  <si>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</si>
  <si>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</si>
  <si>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</si>
  <si>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</si>
  <si>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</si>
  <si>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</si>
  <si>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</si>
  <si>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</si>
  <si>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</si>
  <si>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</si>
  <si>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</si>
  <si>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</si>
  <si>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</si>
  <si>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</si>
  <si>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</si>
  <si>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</si>
  <si>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</si>
  <si>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</si>
  <si>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</si>
  <si>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</si>
  <si>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</si>
  <si>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</si>
  <si>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</si>
  <si>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</si>
  <si>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</si>
  <si>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</si>
  <si>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</si>
  <si>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</si>
  <si>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</si>
  <si>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</si>
  <si>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</si>
  <si>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</si>
  <si>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</si>
  <si>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</si>
  <si>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</si>
  <si>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</si>
  <si>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</si>
  <si>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</si>
  <si>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</si>
  <si>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</si>
  <si>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</si>
  <si>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</si>
  <si>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</si>
  <si>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</si>
  <si>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</si>
  <si>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</si>
  <si>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</si>
  <si>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</si>
  <si>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</si>
  <si>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</si>
  <si>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</si>
  <si>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</si>
  <si>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</si>
  <si>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</si>
  <si>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</si>
  <si>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</si>
  <si>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</si>
  <si>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</si>
  <si>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</si>
  <si>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</si>
  <si>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</si>
  <si>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</si>
  <si>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</si>
  <si>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</si>
  <si>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</si>
  <si>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</si>
  <si>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</si>
  <si>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GENERAL "C"</t>
  </si>
  <si>
    <t>DIRECCION GENERAL DE ADMINISTRACION DE PERSONAL Y DESARROLLO ADMINISTRATIVO</t>
  </si>
  <si>
    <t>SUBDIRECTOR (A) "A"</t>
  </si>
  <si>
    <t>SUBDIRECCION DE REVISION DE CONVENIOS Y NORMATIVIDAD LABORAL</t>
  </si>
  <si>
    <t>JEFE (A) DE UNIDAD DEPARTAMENTAL "A"</t>
  </si>
  <si>
    <t>JEFATURA DE UNIDAD DEPARTAMENTAL DE NORMATIVIDAD LABORAL</t>
  </si>
  <si>
    <t>COORDINADOR (A) "B"</t>
  </si>
  <si>
    <t>COORDINACION DE APOYO, SEGUIMIENTO Y CONTROL INSTITUCIONAL</t>
  </si>
  <si>
    <t>DIRECTOR (A) EJECUTIVO (A) "D"</t>
  </si>
  <si>
    <t>DIRECCION EJECUTIVA DE ADMINISTRACION DE PERSONAL</t>
  </si>
  <si>
    <t>DIRECTOR (A) "C"</t>
  </si>
  <si>
    <t>DIRECCION DE ADMINISTRACION DE NOMINA</t>
  </si>
  <si>
    <t>COORDINACION DE ANALISIS Y PROCESOS DE NOMINA</t>
  </si>
  <si>
    <t>JEFATURA DE UNIDAD DEPARTAMENTAL DE ANALISIS DE INFORMACION DE NOMINA</t>
  </si>
  <si>
    <t>JEFATURA DE UNIDAD DEPARTAMENTAL DE PROCESOS DE NOMINA</t>
  </si>
  <si>
    <t>COORDINADOR (A) B1</t>
  </si>
  <si>
    <t>COORDINACION DE ATENCION INTEGRAL DE OBLIGACIONES</t>
  </si>
  <si>
    <t>SUBDIRECCION DE CUMPLIMIENTO DE OBLIGACIONES FISCALES</t>
  </si>
  <si>
    <t>JEFATURA DE UNIDAD DEPARTAMENTAL DE CONTROL DE IMPUESTOS LOCALES Y FEDERALES</t>
  </si>
  <si>
    <t>JEFATURA DE UNIDAD DEPARTAMENTAL DE CONTROL DE OBLIGACIONES DE SEGURIDAD SOCIAL</t>
  </si>
  <si>
    <t>DIRECCION DE NORMATIVIDAD, PLANEACION Y PREVISION SOCIAL</t>
  </si>
  <si>
    <t>SUBDIRECCION DE COMPENSACIONES Y BENEFICIOS</t>
  </si>
  <si>
    <t>JEFATURA DE UNIDAD DEPARTAMENTAL DE SISTEMAS DE PREVISION DE CAPITAL HUMANO</t>
  </si>
  <si>
    <t>JEFATURA DE UNIDAD DEPARTAMENTAL DE PRESTACIONES Y COMPENSACIONES</t>
  </si>
  <si>
    <t>SUBDIRECCION DE NORMATIVIDAD, TABULADORES Y ESTRUCTURAS OCUPACIONALES</t>
  </si>
  <si>
    <t>JEFATURA DE UNIDAD DEPARTAMENTAL DE ADMINISTRACION DE PLANTILLAS Y ADSCRIPCIONES DEL CAPITAL HUMANO</t>
  </si>
  <si>
    <t>JEFATURA DE UNIDAD DEPARTAMENTAL DE POLITICA SALARIAL Y CONTROL DE PUESTOS</t>
  </si>
  <si>
    <t>DIRECTOR (A) EJECUTIVO (A) "C"</t>
  </si>
  <si>
    <t>DIRECCION EJECUTIVA DE DESARROLLO DE PERSONAL Y DERECHOS HUMANOS</t>
  </si>
  <si>
    <t>SUBDIRECCION DE DERECHOS HUMANOS Y DERECHO A UNA VIDA LIBRE DE VIOLENCIA</t>
  </si>
  <si>
    <t>COORDINACION DE DESARROLLO LABORAL Y FORMACION CONTINUA</t>
  </si>
  <si>
    <t>SUBDIRECCION DE EDUCACION ABIERTA, SERVICIO SOCIAL Y PRACTICAS PROFESIONALES</t>
  </si>
  <si>
    <t>SUBDIRECCION DE FORMACION CONTINUA Y DESARROLLO LABORAL</t>
  </si>
  <si>
    <t>JEFATURA DE UNIDAD DEPARTAMENTAL DE FORMACION CONTINUA Y EDUCACION A DISTANCIA</t>
  </si>
  <si>
    <t>JEFATURA DE UNIDAD DEPARTAMENTAL DE DESARROLLO LABORAL</t>
  </si>
  <si>
    <t>SUBDIRECCION DE TELETRABAJO Y SERVICIOS EDUCATIVOS</t>
  </si>
  <si>
    <t>JEFATURA DE UNIDAD DEPARTAMENTAL DE SERVICIOS EDUCATIVOS</t>
  </si>
  <si>
    <t>DIRECTOR (A) EJECUTIVO (A) "B"</t>
  </si>
  <si>
    <t>DIRECCION DE EVALUACION Y REGISTRO OCUPACIONAL</t>
  </si>
  <si>
    <t>SUBDIRECCION DE CONTROL DE INGRESOS Y SEGUIMIENTO A EVALUADOS</t>
  </si>
  <si>
    <t>JEFATURA DE UNIDAD DEPARTAMENTAL DE VERIFICACION DE PERFILES</t>
  </si>
  <si>
    <t>JEFATURA DE UNIDAD DEPARTAMENTAL DE CAPACITACION Y SEGUIMIENTO</t>
  </si>
  <si>
    <t>SUBDIRECCION DE EVALUACION</t>
  </si>
  <si>
    <t>JEFATURA DE UNIDAD DEPARTAMENTAL DE INTEGRACION Y CONTROL DOCUMENTAL</t>
  </si>
  <si>
    <t>JEFATURA DE UNIDAD DEPARTAMENTAL DE EVALUACION PSICOLOGICA</t>
  </si>
  <si>
    <t>DIRECCION EJECUTIVA DE POLITICA Y RELACIONES LABORALES</t>
  </si>
  <si>
    <t>JEFATURA DE UNIDAD DEPARTAMENTAL DE ANALISIS PRESUPUESTAL EN MATERIA DE PRESTACIONES</t>
  </si>
  <si>
    <t>DIRECCION DE ATENCION Y CONTROL DE ASUNTOS LABORALES</t>
  </si>
  <si>
    <t>JEFATURA DE UNIDAD DEPARTAMENTAL DE CONFLICTOS LABORALES Y CONDICIONES GENERALES DE TRABAJO</t>
  </si>
  <si>
    <t>JEFATURA DE UNIDAD DEPARTAMENTAL DE DICTAMINACION LABORAL</t>
  </si>
  <si>
    <t>SUBDIRECCION DE SALUD Y SEGURIDAD LABORAL</t>
  </si>
  <si>
    <t>JEFATURA DE UNIDAD DEPARTAMENTAL DE MEDICINA LABORAL</t>
  </si>
  <si>
    <t>JEFATURA DE UNIDAD DEPARTAMENTAL DE RIESGOS Y SEGURIDAD LABORAL</t>
  </si>
  <si>
    <t>JOSE CARLOS</t>
  </si>
  <si>
    <t>ACOSTA</t>
  </si>
  <si>
    <t>RUIZ</t>
  </si>
  <si>
    <t>JULIO CESAR</t>
  </si>
  <si>
    <t>MENDOZA</t>
  </si>
  <si>
    <t>SANCHEZ</t>
  </si>
  <si>
    <t>JAVIER EDUARDO</t>
  </si>
  <si>
    <t>ANGUIANO</t>
  </si>
  <si>
    <t>ESPINO</t>
  </si>
  <si>
    <t>ERIKA MARLEN</t>
  </si>
  <si>
    <t>PEREZ</t>
  </si>
  <si>
    <t>CAMARENA</t>
  </si>
  <si>
    <t>MARIA FERNANDA</t>
  </si>
  <si>
    <t>LOPEZ</t>
  </si>
  <si>
    <t>SIERRA</t>
  </si>
  <si>
    <t>DIEGO MANUEL</t>
  </si>
  <si>
    <t>MEDINA</t>
  </si>
  <si>
    <t>GARCIA</t>
  </si>
  <si>
    <t>KAREN SILVANA</t>
  </si>
  <si>
    <t>ALVAREZ</t>
  </si>
  <si>
    <t>FLORES</t>
  </si>
  <si>
    <t>JORGE ISRAEL</t>
  </si>
  <si>
    <t>SERRANO</t>
  </si>
  <si>
    <t>CARRERA</t>
  </si>
  <si>
    <t>GERARDO</t>
  </si>
  <si>
    <t>RAMIREZ</t>
  </si>
  <si>
    <t>PICHARDO</t>
  </si>
  <si>
    <t>JOCELYN</t>
  </si>
  <si>
    <t>SUASTEGUI</t>
  </si>
  <si>
    <t>MARTINEZ</t>
  </si>
  <si>
    <t>LUIS ALBERTO</t>
  </si>
  <si>
    <t>SANTIAGO</t>
  </si>
  <si>
    <t>JARQUIN</t>
  </si>
  <si>
    <t>VACANTE</t>
  </si>
  <si>
    <t>MARCO ANTONIO</t>
  </si>
  <si>
    <t>DIAZ</t>
  </si>
  <si>
    <t>SOMERA</t>
  </si>
  <si>
    <t>JOSE</t>
  </si>
  <si>
    <t>MENDEZ</t>
  </si>
  <si>
    <t>NOYOLA</t>
  </si>
  <si>
    <t>ALMA PATRICIA</t>
  </si>
  <si>
    <t>HERNANDEZ</t>
  </si>
  <si>
    <t>GRAJALES</t>
  </si>
  <si>
    <t>LUIS JAVIER</t>
  </si>
  <si>
    <t>CHAVEZ</t>
  </si>
  <si>
    <t>GUERRERO</t>
  </si>
  <si>
    <t>TAMAR</t>
  </si>
  <si>
    <t>LINDO</t>
  </si>
  <si>
    <t>MOLINA</t>
  </si>
  <si>
    <t>EFRAIN DANIEL</t>
  </si>
  <si>
    <t>CISNEROS</t>
  </si>
  <si>
    <t>JORGE ALBERTO</t>
  </si>
  <si>
    <t>MERCADO</t>
  </si>
  <si>
    <t>LARA</t>
  </si>
  <si>
    <t>ANGELICA</t>
  </si>
  <si>
    <t>RODRIGUEZ</t>
  </si>
  <si>
    <t>GONZALEZ</t>
  </si>
  <si>
    <t>LEIDY LAURA</t>
  </si>
  <si>
    <t>RAMOS</t>
  </si>
  <si>
    <t>MARIN</t>
  </si>
  <si>
    <t>FLOR</t>
  </si>
  <si>
    <t>VAZQUEZ</t>
  </si>
  <si>
    <t>BALLEZA</t>
  </si>
  <si>
    <t>ROSA MARIA ADELAIDA</t>
  </si>
  <si>
    <t>SUAREZ</t>
  </si>
  <si>
    <t>GENARO</t>
  </si>
  <si>
    <t>OLIVARES</t>
  </si>
  <si>
    <t>AGUIRRE</t>
  </si>
  <si>
    <t>EDGAR</t>
  </si>
  <si>
    <t>CAMACHO</t>
  </si>
  <si>
    <t>GODOY</t>
  </si>
  <si>
    <t>ABRIL IRAIZ</t>
  </si>
  <si>
    <t>LOZANO</t>
  </si>
  <si>
    <t>EDGARDO</t>
  </si>
  <si>
    <t>GUTIERREZ</t>
  </si>
  <si>
    <t>QUIROZ</t>
  </si>
  <si>
    <t>ANA VERONICA</t>
  </si>
  <si>
    <t>ALEMAN</t>
  </si>
  <si>
    <t>ALVARADO</t>
  </si>
  <si>
    <t>PEDRO CHRISTIAN</t>
  </si>
  <si>
    <t>MORALES</t>
  </si>
  <si>
    <t>CESAR</t>
  </si>
  <si>
    <t>AGUILAR</t>
  </si>
  <si>
    <t>NAVA</t>
  </si>
  <si>
    <t>MIRIAM</t>
  </si>
  <si>
    <t>MIRANDA</t>
  </si>
  <si>
    <t>PAZ</t>
  </si>
  <si>
    <t>CLAUDIA OLIMPIA</t>
  </si>
  <si>
    <t>MALDONADO</t>
  </si>
  <si>
    <t>AVILA</t>
  </si>
  <si>
    <t>ERIKA</t>
  </si>
  <si>
    <t>MONROY</t>
  </si>
  <si>
    <t>CANDO</t>
  </si>
  <si>
    <t>REYNA</t>
  </si>
  <si>
    <t>BORJA</t>
  </si>
  <si>
    <t>GABRIELA</t>
  </si>
  <si>
    <t>PEÑA</t>
  </si>
  <si>
    <t>BENITEZ</t>
  </si>
  <si>
    <t>ARTURO</t>
  </si>
  <si>
    <t>ORTEGA</t>
  </si>
  <si>
    <t>VIANEY SARA</t>
  </si>
  <si>
    <t>MEJIA</t>
  </si>
  <si>
    <t>RICARDO</t>
  </si>
  <si>
    <t>ARIANA</t>
  </si>
  <si>
    <t>CONTRERAS</t>
  </si>
  <si>
    <t>PADILLA</t>
  </si>
  <si>
    <t>ESMERALDA</t>
  </si>
  <si>
    <t>PINEDA</t>
  </si>
  <si>
    <t>Ver nota aclaratoria en la columna Nota</t>
  </si>
  <si>
    <t>Derecho</t>
  </si>
  <si>
    <t>Matemáticas Aplicadas y Computación</t>
  </si>
  <si>
    <t>Vacante</t>
  </si>
  <si>
    <t>Administración</t>
  </si>
  <si>
    <t>Pedagogía</t>
  </si>
  <si>
    <t>Criminología</t>
  </si>
  <si>
    <t>Psicología</t>
  </si>
  <si>
    <t>https://transparencia.finanzas.cdmx.gob.mx/repositorio/public/upload/repositorio/DGAyF/2025/scp/fracc_XVII/F17_2025_curricular.pdf</t>
  </si>
  <si>
    <t>https://transparencia.finanzas.cdmx.gob.mx/repositorio/public/upload/repositorio/DGAyF/2023/scp/fracc_XVII_perfiles/dgapyda_19012167.pdf</t>
  </si>
  <si>
    <t>https://transparencia.finanzas.cdmx.gob.mx/repositorio/public/upload/repositorio/DGAyF/2023/scp/fracc_XVII_perfiles/dgapyda_19012802.pdf</t>
  </si>
  <si>
    <t>https://transparencia.finanzas.cdmx.gob.mx/repositorio/public/upload/repositorio/DGAyF/2023/scp/fracc_XVII/anguiano_espino_javier_eduardo_2023_T1.xlsx</t>
  </si>
  <si>
    <t>https://transparencia.finanzas.cdmx.gob.mx/repositorio/public/upload/repositorio/DGAyF/2023/scp/fracc_XVII_perfiles/dgapyda_19012804.pdf</t>
  </si>
  <si>
    <t>https://transparencia.finanzas.cdmx.gob.mx/repositorio/public/upload/repositorio/DGAyF/2024/scp/fracc_XVII/perez_camarena_erika_marlen_2024_T4.xlsx</t>
  </si>
  <si>
    <t>https://transparencia.finanzas.cdmx.gob.mx/repositorio/public/upload/repositorio/DGAyF/2023/scp/fracc_XVII_perfiles/dgapyda_19005293.pdf</t>
  </si>
  <si>
    <t>https://transparencia.finanzas.cdmx.gob.mx/repositorio/public/upload/repositorio/DGAyF/2023/scp/fracc_XVII_perfiles/dgapyda_19005297.pdf</t>
  </si>
  <si>
    <t>https://transparencia.finanzas.cdmx.gob.mx/repositorio/public/upload/repositorio/DGAyF/2023/scp/fracc_XVII_perfiles/dgapyda_19005299.pdf</t>
  </si>
  <si>
    <t>https://transparencia.finanzas.cdmx.gob.mx/repositorio/public/upload/repositorio/DGAyF/2023/scp/fracc_XVII_perfiles/dgapyda_19012806.pdf</t>
  </si>
  <si>
    <t>https://transparencia.finanzas.cdmx.gob.mx/repositorio/public/upload/repositorio/DGAyF/2023/scp/fracc_XVII_perfiles/dgapyda_19012807.pdf</t>
  </si>
  <si>
    <t>http://transparencia.finanzas.cdmx.gob.mx/repositorio/public/upload/repositorio/DGAyF/2020/scp/fracc_XVII/ramirez_pichardo_gerardo_2020_T3.xlsx</t>
  </si>
  <si>
    <t>https://transparencia.finanzas.cdmx.gob.mx/repositorio/public/upload/repositorio/DGAyF/2023/scp/fracc_XVII_perfiles/dgapyda_19005302.pdf</t>
  </si>
  <si>
    <t>https://transparencia.finanzas.cdmx.gob.mx/repositorio/public/upload/repositorio/DGAyF/2023/scp/fracc_XVII_perfiles/dgapyda_19005306.pdf</t>
  </si>
  <si>
    <t>https://transparencia.finanzas.cdmx.gob.mx/repositorio/public/upload/repositorio/DGAyF/2023/scp/fracc_XVII_perfiles/dgapyda_19005308.pdf</t>
  </si>
  <si>
    <t>https://transparencia.finanzas.cdmx.gob.mx/repositorio/public/upload/repositorio/DGAyF/2025/scp/fracc_XVII/vacante_2025.pdf</t>
  </si>
  <si>
    <t>https://transparencia.finanzas.cdmx.gob.mx/repositorio/public/upload/repositorio/DGAyF/2022/scp/fracc_XVII_perfiles/saf_19013534.pdf</t>
  </si>
  <si>
    <t>http://transparencia.finanzas.cdmx.gob.mx/repositorio/public/upload/repositorio/DGAyF/2021/scp/fracc_XVII/diaz_somera_marco_antonio_2021_T2.xlsx</t>
  </si>
  <si>
    <t>https://transparencia.finanzas.cdmx.gob.mx/repositorio/public/upload/repositorio/DGAyF/2023/scp/fracc_XVII_perfiles/dgapyda_19005310.pdf</t>
  </si>
  <si>
    <t>https://transparencia.finanzas.cdmx.gob.mx/repositorio/public/upload/repositorio/DGAyF/2023/scp/fracc_XVII_perfiles/dgapyda_19005311.pdf</t>
  </si>
  <si>
    <t>https://transparencia.finanzas.cdmx.gob.mx/repositorio/public/upload/repositorio/DGAyF/2023/scp/fracc_XVII_perfiles/dgapyda_19005313.pdf</t>
  </si>
  <si>
    <t>https://transparencia.finanzas.cdmx.gob.mx/repositorio/public/upload/repositorio/DGAyF/2023/scp/fracc_XVII_perfiles/dgapyda_19005315.pdf</t>
  </si>
  <si>
    <t>https://transparencia.finanzas.cdmx.gob.mx/repositorio/public/upload/repositorio/DGAyF/2023/scp/fracc_XVII_perfiles/dgapyda_19005316.pdf</t>
  </si>
  <si>
    <t>https://transparencia.finanzas.cdmx.gob.mx/repositorio/public/upload/repositorio/DGAyF/2025/scp/fracc_XVII/mendoza_cisneros_efrain_daniel_2025_T1.xlsx</t>
  </si>
  <si>
    <t>https://transparencia.finanzas.cdmx.gob.mx/repositorio/public/upload/repositorio/DGAyF/2023/scp/fracc_XVII_perfiles/dgapyda_19005317.pdf</t>
  </si>
  <si>
    <t>https://transparencia.finanzas.cdmx.gob.mx/repositorio/public/upload/repositorio/DGAyF/2023/scp/fracc_XVII_perfiles/dgapyda_19005319.pdf</t>
  </si>
  <si>
    <t>https://transparencia.finanzas.cdmx.gob.mx/repositorio/public/upload/repositorio/DGAyF/2023/scp/fracc_XVII_perfiles/dgapyda_19005320.pdf</t>
  </si>
  <si>
    <t>https://transparencia.finanzas.cdmx.gob.mx/repositorio/public/upload/repositorio/DGAyF/2023/scp/fracc_XVII_perfiles/dgapyda_19005323.pdf</t>
  </si>
  <si>
    <t>https://transparencia.finanzas.cdmx.gob.mx/repositorio/public/upload/repositorio/DGAyF/2023/scp/fracc_XVII_perfiles/dgapyda_19005328.pdf</t>
  </si>
  <si>
    <t>https://transparencia.finanzas.cdmx.gob.mx/repositorio/public/upload/repositorio/DGAyF/2023/scp/fracc_XVII_perfiles/dgapyda_19005324.pdf</t>
  </si>
  <si>
    <t>https://transparencia.finanzas.cdmx.gob.mx/repositorio/public/upload/repositorio/DGAyF/2023/scp/fracc_XVII_perfiles/dgapyda_19005327.pdf</t>
  </si>
  <si>
    <t>https://transparencia.finanzas.cdmx.gob.mx/repositorio/public/upload/repositorio/DGAyF/2023/scp/fracc_XVII_perfiles/dgapyda_19005326.pdf</t>
  </si>
  <si>
    <t>https://transparencia.finanzas.cdmx.gob.mx/repositorio/public/upload/repositorio/DGAyF/2023/scp/fracc_XVII/lozano_rodriguez_abril_iraiz_2023_T2.xlsx</t>
  </si>
  <si>
    <t>https://transparencia.finanzas.cdmx.gob.mx/repositorio/public/upload/repositorio/DGAyF/2023/scp/fracc_XVII_perfiles/dgapyda_19005332.pdf</t>
  </si>
  <si>
    <t>https://transparencia.finanzas.cdmx.gob.mx/repositorio/public/upload/repositorio/DGAyF/2023/scp/fracc_XVII_perfiles/dgapyda_19005331.pdf</t>
  </si>
  <si>
    <t>https://transparencia.finanzas.cdmx.gob.mx/repositorio/public/upload/repositorio/DGAyF/2023/scp/fracc_XVII_perfiles/dgapyda_19005196.pdf</t>
  </si>
  <si>
    <t>https://transparencia.finanzas.cdmx.gob.mx/repositorio/public/upload/repositorio/DGAyF/2025/scp/fracc_XVII/garcia_morales_pedro_christian_2025_T1.xlsx</t>
  </si>
  <si>
    <t>https://transparencia.finanzas.cdmx.gob.mx/repositorio/public/upload/repositorio/DGAyF/2023/scp/fracc_XVII_perfiles/dgapyda_19005199.pdf</t>
  </si>
  <si>
    <t>https://transparencia.finanzas.cdmx.gob.mx/repositorio/public/upload/repositorio/DGAyF/2023/scp/fracc_XVII/aguilar_nava_cesar_2023_T2.xlsx</t>
  </si>
  <si>
    <t>https://transparencia.finanzas.cdmx.gob.mx/repositorio/public/upload/repositorio/DGAyF/2023/scp/fracc_XVII_perfiles/dgapyda_19005200.pdf</t>
  </si>
  <si>
    <t>https://transparencia.finanzas.cdmx.gob.mx/repositorio/public/upload/repositorio/DGAyF/2023/scp/fracc_XVII_perfiles/dgapyda_19005201.pdf</t>
  </si>
  <si>
    <t>http://transparencia.finanzas.cdmx.gob.mx/repositorio/public/upload/repositorio/DGAyF/2019/scp/fracc_XVII/maldonado_avila_claudia_olimpia.xlsx</t>
  </si>
  <si>
    <t>https://transparencia.finanzas.cdmx.gob.mx/repositorio/public/upload/repositorio/DGAyF/2023/scp/fracc_XVII_perfiles/dgapyda_19005202.pdf</t>
  </si>
  <si>
    <t>http://transparencia.finanzas.cdmx.gob.mx/repositorio/public/upload/repositorio/DGAyF/2020/scp/fracc_XVII/monroy_cando_erika_2020_1t.xlsx</t>
  </si>
  <si>
    <t>https://transparencia.finanzas.cdmx.gob.mx/repositorio/public/upload/repositorio/DGAyF/2023/scp/fracc_XVII_perfiles/dgapyda_19005203.pdf</t>
  </si>
  <si>
    <t>https://transparencia.finanzas.cdmx.gob.mx/repositorio/public/upload/repositorio/DGAyF/2023/scp/fracc_XVII_perfiles/dgapyda_19005321.pdf</t>
  </si>
  <si>
    <t>https://transparencia.finanzas.cdmx.gob.mx/repositorio/public/upload/repositorio/DGAyF/2023/scp/fracc_XVII_perfiles/dgapyda_19005343.pdf</t>
  </si>
  <si>
    <t>https://transparencia.finanzas.cdmx.gob.mx/repositorio/public/upload/repositorio/DGAyF/2025/scp/fracc_XVII/ortega_ramos_arturo_2025_T1.xlsx</t>
  </si>
  <si>
    <t>https://transparencia.finanzas.cdmx.gob.mx/repositorio/public/upload/repositorio/DGAyF/2023/scp/fracc_XVII_perfiles/dgapyda_19005333.pdf</t>
  </si>
  <si>
    <t>https://transparencia.finanzas.cdmx.gob.mx/repositorio/public/upload/repositorio/DGAyF/2025/scp/fracc_XVII/mejia_aguilar_vianey_sara_2025_T1.xlsx</t>
  </si>
  <si>
    <t>https://transparencia.finanzas.cdmx.gob.mx/repositorio/public/upload/repositorio/DGAyF/2023/scp/fracc_XVII_perfiles/dgapyda_19005337.pdf</t>
  </si>
  <si>
    <t>https://transparencia.finanzas.cdmx.gob.mx/repositorio/public/upload/repositorio/DGAyF/2023/scp/fracc_XVII_perfiles/dgapyda_19005344.pdf</t>
  </si>
  <si>
    <t>https://transparencia.finanzas.cdmx.gob.mx/repositorio/public/upload/repositorio/DGAyF/2023/scp/fracc_XVII_perfiles/dgapyda_19005339.pdf</t>
  </si>
  <si>
    <t>https://transparencia.finanzas.cdmx.gob.mx/repositorio/public/upload/repositorio/DGAyF/2023/scp/fracc_XVII_perfiles/dgapyda_19005341.pdf</t>
  </si>
  <si>
    <t>https://transparencia.finanzas.cdmx.gob.mx/repositorio/public/upload/repositorio/DGAyF/2025/scp/fracc_XVII/F17_2025_sanciones.pdf</t>
  </si>
  <si>
    <t>VER NOTA ACLARATORIA EN LA COLUMNA NOTA</t>
  </si>
  <si>
    <t xml:space="preserve">SECRETARIA DE ADMINISTRACION Y FINANZAS DE LA CDMX </t>
  </si>
  <si>
    <t>ABOGADO (A)</t>
  </si>
  <si>
    <t>DERECHO</t>
  </si>
  <si>
    <t xml:space="preserve">SECRETARIA DEL MEDIO AMBIENTE Y SISTEMA DE AGUAS DE LA CDMX </t>
  </si>
  <si>
    <t xml:space="preserve">P&amp;A CORPORATIVO JURIDICO </t>
  </si>
  <si>
    <t>NO ESPECIFICA</t>
  </si>
  <si>
    <t xml:space="preserve">DIRECCION GENERAL DE ADMINISTRACION DE PERSONAL </t>
  </si>
  <si>
    <t>MATEMATICAS APLICADAS Y COMPUTACION</t>
  </si>
  <si>
    <t>SUBSECRETARIA DE CAPITAL HUMANO Y ADMINISTRACION</t>
  </si>
  <si>
    <t>HONORARIOS ASIMILADOS A SALARIOS</t>
  </si>
  <si>
    <t>NO ESPECIFICA PERIODO</t>
  </si>
  <si>
    <t>SUBSECRETARIA DE ADMINISTRACION Y CAPITAL HUMANO</t>
  </si>
  <si>
    <t xml:space="preserve">COORDINADOR (A) EXPERTO (A) </t>
  </si>
  <si>
    <t>SECRETARIA DE ADMINSTRACION Y FINANZAS</t>
  </si>
  <si>
    <t>TECNICO (A) OPERATIVO (A)</t>
  </si>
  <si>
    <t>ADMINISTRACION</t>
  </si>
  <si>
    <t xml:space="preserve">OFICIALIA MAYOR </t>
  </si>
  <si>
    <t xml:space="preserve">LIDER COORDINADOR (A) DE PROYECTOS A </t>
  </si>
  <si>
    <t>AUTORIDAD EDUCATIVA FEDERAL EN LA CIUDAD DE MEXICO</t>
  </si>
  <si>
    <t>SUBDIRECTOR (A) DE AREA</t>
  </si>
  <si>
    <t>JEFE (A) DE DEPARTAMENTO</t>
  </si>
  <si>
    <t>CONECTABEE</t>
  </si>
  <si>
    <t xml:space="preserve">ANALISTA DE CAPACITACION Y DESARROLLO </t>
  </si>
  <si>
    <t>PEDAGOGIA</t>
  </si>
  <si>
    <t>UNIVERSIDAD CARDENAL HERRERA, VALENCIA, ESPAÑA</t>
  </si>
  <si>
    <t>LIDER DE PROYECTOS EN EDUCACION EN LINEA</t>
  </si>
  <si>
    <t>GRUPO CIE-OCESA</t>
  </si>
  <si>
    <t xml:space="preserve">ANALISTA DE CAPACITACION Y DISEÑADOR (A) INSTRUCCIONAL </t>
  </si>
  <si>
    <t>SECRETARIA DE ADMINISTRACION Y FINANZAS</t>
  </si>
  <si>
    <t>LIDER COORDINADOR (A) DE PROYECTOS DE APLICACION DE PRUEBAS</t>
  </si>
  <si>
    <t>CRIMINOLOGIA</t>
  </si>
  <si>
    <t>PSICOLOGO (A) SUPERVISOR (A)</t>
  </si>
  <si>
    <t xml:space="preserve"> NO ESPECIFICA</t>
  </si>
  <si>
    <t xml:space="preserve">DIRECCION GENERAL DE ADMINISTRACION DE PERSONAL Y DESARROLLO ADMISTRATIVO </t>
  </si>
  <si>
    <t xml:space="preserve">EVALUADOR (A) Y SUPERVISOR (A) </t>
  </si>
  <si>
    <t xml:space="preserve">DIRECCION GENERAL DE ADMINISTRACION DE PERSONAL Y DESARROLLO ADMIRATIVO </t>
  </si>
  <si>
    <t xml:space="preserve">DIRECCION GENERAL DE CONTRALORIAS CIUDADANAS </t>
  </si>
  <si>
    <t xml:space="preserve">SUPERVISOR (A) DE PROGRAMAS </t>
  </si>
  <si>
    <t>SECRETARIA DE FINANZAS CDMX</t>
  </si>
  <si>
    <t>JUD DE EVALUACION PSICOLOGICA</t>
  </si>
  <si>
    <t>PSICOLOGIA</t>
  </si>
  <si>
    <t>CGG VERITAS</t>
  </si>
  <si>
    <t>ASISTENTE EJECUTIVO (A)</t>
  </si>
  <si>
    <t>SAID</t>
  </si>
  <si>
    <t>APLICADOR (A) DE EXAMENES</t>
  </si>
  <si>
    <t>SECRETARIA DE ADMINISTRACION Y FINANZAS DE LA CDMX</t>
  </si>
  <si>
    <t xml:space="preserve">LIDER COORDINADOR (A) DE PROYECTOS DE APLICACIÓN DE PRUEBAS </t>
  </si>
  <si>
    <t>PROF EN CARRERA ECON ADMVO PR "A"</t>
  </si>
  <si>
    <t>SECRETARIA DE LA CONTRALORIA GENERAL DE LA CDMX</t>
  </si>
  <si>
    <t>ALCALDIA XOCHIMILCO</t>
  </si>
  <si>
    <t>DIRECTOR (A) JURIDICO (A)</t>
  </si>
  <si>
    <t>ASESOR (A) DE LA GESTION PUBLICA</t>
  </si>
  <si>
    <t>DELEGACION XOCHIMILCO</t>
  </si>
  <si>
    <t>JUD DE CAPACITACION Y DESARROLLO DE PERSONAL</t>
  </si>
  <si>
    <t>JEFE (A) DE OFICINA</t>
  </si>
  <si>
    <t>DEPORTIVO XOCHIMILCO</t>
  </si>
  <si>
    <t>AUXILIAR ADMINISTRATIVO (A)</t>
  </si>
  <si>
    <t>CONTROLADOR (A) DE 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</si>
</sst>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finanzas.cdmx.gob.mx/repositorio/public/upload/repositorio/DGAyF/2025/scp/fracc_XVII/F17_2025_sanciones.pdf" TargetMode="External"/><Relationship Id="rId21" Type="http://schemas.openxmlformats.org/officeDocument/2006/relationships/hyperlink" Target="https://transparencia.finanzas.cdmx.gob.mx/repositorio/public/upload/repositorio/DGAyF/2025/scp/fracc_XVII/F17_2025_curricular.pdf" TargetMode="External"/><Relationship Id="rId42" Type="http://schemas.openxmlformats.org/officeDocument/2006/relationships/hyperlink" Target="https://transparencia.finanzas.cdmx.gob.mx/repositorio/public/upload/repositorio/DGAyF/2023/scp/fracc_XVII_perfiles/dgapyda_19012167.pdf" TargetMode="External"/><Relationship Id="rId47" Type="http://schemas.openxmlformats.org/officeDocument/2006/relationships/hyperlink" Target="https://transparencia.finanzas.cdmx.gob.mx/repositorio/public/upload/repositorio/DGAyF/2023/scp/fracc_XVII_perfiles/dgapyda_19005299.pdf" TargetMode="External"/><Relationship Id="rId63" Type="http://schemas.openxmlformats.org/officeDocument/2006/relationships/hyperlink" Target="https://transparencia.finanzas.cdmx.gob.mx/repositorio/public/upload/repositorio/DGAyF/2022/scp/fracc_XVII_perfiles/saf_19013534.pdf" TargetMode="External"/><Relationship Id="rId68" Type="http://schemas.openxmlformats.org/officeDocument/2006/relationships/hyperlink" Target="https://transparencia.finanzas.cdmx.gob.mx/repositorio/public/upload/repositorio/DGAyF/2023/scp/fracc_XVII_perfiles/dgapyda_19005332.pdf" TargetMode="External"/><Relationship Id="rId84" Type="http://schemas.openxmlformats.org/officeDocument/2006/relationships/hyperlink" Target="https://transparencia.finanzas.cdmx.gob.mx/repositorio/public/upload/repositorio/DGAyF/2022/scp/fracc_XVII_perfiles/saf_19013534.pdf" TargetMode="External"/><Relationship Id="rId89" Type="http://schemas.openxmlformats.org/officeDocument/2006/relationships/hyperlink" Target="https://transparencia.finanzas.cdmx.gob.mx/repositorio/public/upload/repositorio/DGAyF/2025/scp/fracc_XVII/F17_2025_sanciones.pdf" TargetMode="External"/><Relationship Id="rId112" Type="http://schemas.openxmlformats.org/officeDocument/2006/relationships/hyperlink" Target="https://transparencia.finanzas.cdmx.gob.mx/repositorio/public/upload/repositorio/DGAyF/2025/scp/fracc_XVII/F17_2025_sanciones.pdf" TargetMode="External"/><Relationship Id="rId16" Type="http://schemas.openxmlformats.org/officeDocument/2006/relationships/hyperlink" Target="https://transparencia.finanzas.cdmx.gob.mx/repositorio/public/upload/repositorio/DGAyF/2025/scp/fracc_XVII/mendoza_cisneros_efrain_daniel_2025_T1.xlsx" TargetMode="External"/><Relationship Id="rId107" Type="http://schemas.openxmlformats.org/officeDocument/2006/relationships/hyperlink" Target="https://transparencia.finanzas.cdmx.gob.mx/repositorio/public/upload/repositorio/DGAyF/2025/scp/fracc_XVII/F17_2025_sanciones.pdf" TargetMode="External"/><Relationship Id="rId11" Type="http://schemas.openxmlformats.org/officeDocument/2006/relationships/hyperlink" Target="http://transparencia.finanzas.cdmx.gob.mx/repositorio/public/upload/repositorio/DGAyF/2021/scp/fracc_XVII/diaz_somera_marco_antonio_2021_T2.xlsx" TargetMode="External"/><Relationship Id="rId32" Type="http://schemas.openxmlformats.org/officeDocument/2006/relationships/hyperlink" Target="https://transparencia.finanzas.cdmx.gob.mx/repositorio/public/upload/repositorio/DGAyF/2025/scp/fracc_XVII/F17_2025_curricular.pdf" TargetMode="External"/><Relationship Id="rId37" Type="http://schemas.openxmlformats.org/officeDocument/2006/relationships/hyperlink" Target="https://transparencia.finanzas.cdmx.gob.mx/repositorio/public/upload/repositorio/DGAyF/2025/scp/fracc_XVII/ortega_ramos_arturo_2025_T1.xlsx" TargetMode="External"/><Relationship Id="rId53" Type="http://schemas.openxmlformats.org/officeDocument/2006/relationships/hyperlink" Target="https://transparencia.finanzas.cdmx.gob.mx/repositorio/public/upload/repositorio/DGAyF/2022/scp/fracc_XVII_perfiles/saf_19013534.pdf" TargetMode="External"/><Relationship Id="rId58" Type="http://schemas.openxmlformats.org/officeDocument/2006/relationships/hyperlink" Target="https://transparencia.finanzas.cdmx.gob.mx/repositorio/public/upload/repositorio/DGAyF/2023/scp/fracc_XVII_perfiles/dgapyda_19005316.pdf" TargetMode="External"/><Relationship Id="rId74" Type="http://schemas.openxmlformats.org/officeDocument/2006/relationships/hyperlink" Target="https://transparencia.finanzas.cdmx.gob.mx/repositorio/public/upload/repositorio/DGAyF/2023/scp/fracc_XVII_perfiles/dgapyda_19005200.pdf" TargetMode="External"/><Relationship Id="rId79" Type="http://schemas.openxmlformats.org/officeDocument/2006/relationships/hyperlink" Target="https://transparencia.finanzas.cdmx.gob.mx/repositorio/public/upload/repositorio/DGAyF/2023/scp/fracc_XVII_perfiles/dgapyda_19005343.pdf" TargetMode="External"/><Relationship Id="rId102" Type="http://schemas.openxmlformats.org/officeDocument/2006/relationships/hyperlink" Target="https://transparencia.finanzas.cdmx.gob.mx/repositorio/public/upload/repositorio/DGAyF/2025/scp/fracc_XVII/F17_2025_sanciones.pdf" TargetMode="External"/><Relationship Id="rId123" Type="http://schemas.openxmlformats.org/officeDocument/2006/relationships/hyperlink" Target="https://transparencia.finanzas.cdmx.gob.mx/repositorio/public/upload/repositorio/DGAyF/2025/scp/fracc_XVII/F17_2025_sanciones.pdf" TargetMode="External"/><Relationship Id="rId128" Type="http://schemas.openxmlformats.org/officeDocument/2006/relationships/hyperlink" Target="https://transparencia.finanzas.cdmx.gob.mx/repositorio/public/upload/repositorio/DGAyF/2025/scp/fracc_XVII/F17_2025_sanciones.pdf" TargetMode="External"/><Relationship Id="rId5" Type="http://schemas.openxmlformats.org/officeDocument/2006/relationships/hyperlink" Target="https://transparencia.finanzas.cdmx.gob.mx/repositorio/public/upload/repositorio/DGAyF/2025/scp/fracc_XVII/F17_2025_curricular.pdf" TargetMode="External"/><Relationship Id="rId90" Type="http://schemas.openxmlformats.org/officeDocument/2006/relationships/hyperlink" Target="https://transparencia.finanzas.cdmx.gob.mx/repositorio/public/upload/repositorio/DGAyF/2025/scp/fracc_XVII/F17_2025_sanciones.pdf" TargetMode="External"/><Relationship Id="rId95" Type="http://schemas.openxmlformats.org/officeDocument/2006/relationships/hyperlink" Target="https://transparencia.finanzas.cdmx.gob.mx/repositorio/public/upload/repositorio/DGAyF/2025/scp/fracc_XVII/F17_2025_sanciones.pdf" TargetMode="External"/><Relationship Id="rId22" Type="http://schemas.openxmlformats.org/officeDocument/2006/relationships/hyperlink" Target="https://transparencia.finanzas.cdmx.gob.mx/repositorio/public/upload/repositorio/DGAyF/2025/scp/fracc_XVII/F17_2025_curricular.pdf" TargetMode="External"/><Relationship Id="rId27" Type="http://schemas.openxmlformats.org/officeDocument/2006/relationships/hyperlink" Target="https://transparencia.finanzas.cdmx.gob.mx/repositorio/public/upload/repositorio/DGAyF/2025/scp/fracc_XVII/vacante_2025.pdf" TargetMode="External"/><Relationship Id="rId43" Type="http://schemas.openxmlformats.org/officeDocument/2006/relationships/hyperlink" Target="https://transparencia.finanzas.cdmx.gob.mx/repositorio/public/upload/repositorio/DGAyF/2023/scp/fracc_XVII_perfiles/dgapyda_19012802.pdf" TargetMode="External"/><Relationship Id="rId48" Type="http://schemas.openxmlformats.org/officeDocument/2006/relationships/hyperlink" Target="https://transparencia.finanzas.cdmx.gob.mx/repositorio/public/upload/repositorio/DGAyF/2023/scp/fracc_XVII_perfiles/dgapyda_19012806.pdf" TargetMode="External"/><Relationship Id="rId64" Type="http://schemas.openxmlformats.org/officeDocument/2006/relationships/hyperlink" Target="https://transparencia.finanzas.cdmx.gob.mx/repositorio/public/upload/repositorio/DGAyF/2023/scp/fracc_XVII_perfiles/dgapyda_19005328.pdf" TargetMode="External"/><Relationship Id="rId69" Type="http://schemas.openxmlformats.org/officeDocument/2006/relationships/hyperlink" Target="https://transparencia.finanzas.cdmx.gob.mx/repositorio/public/upload/repositorio/DGAyF/2023/scp/fracc_XVII_perfiles/dgapyda_19005331.pdf" TargetMode="External"/><Relationship Id="rId113" Type="http://schemas.openxmlformats.org/officeDocument/2006/relationships/hyperlink" Target="https://transparencia.finanzas.cdmx.gob.mx/repositorio/public/upload/repositorio/DGAyF/2025/scp/fracc_XVII/F17_2025_sanciones.pdf" TargetMode="External"/><Relationship Id="rId118" Type="http://schemas.openxmlformats.org/officeDocument/2006/relationships/hyperlink" Target="https://transparencia.finanzas.cdmx.gob.mx/repositorio/public/upload/repositorio/DGAyF/2025/scp/fracc_XVII/F17_2025_sanciones.pdf" TargetMode="External"/><Relationship Id="rId80" Type="http://schemas.openxmlformats.org/officeDocument/2006/relationships/hyperlink" Target="https://transparencia.finanzas.cdmx.gob.mx/repositorio/public/upload/repositorio/DGAyF/2023/scp/fracc_XVII_perfiles/dgapyda_19005333.pdf" TargetMode="External"/><Relationship Id="rId85" Type="http://schemas.openxmlformats.org/officeDocument/2006/relationships/hyperlink" Target="https://transparencia.finanzas.cdmx.gob.mx/repositorio/public/upload/repositorio/DGAyF/2023/scp/fracc_XVII_perfiles/dgapyda_19005341.pdf" TargetMode="External"/><Relationship Id="rId12" Type="http://schemas.openxmlformats.org/officeDocument/2006/relationships/hyperlink" Target="https://transparencia.finanzas.cdmx.gob.mx/repositorio/public/upload/repositorio/DGAyF/2025/scp/fracc_XVII/F17_2025_curricular.pdf" TargetMode="External"/><Relationship Id="rId17" Type="http://schemas.openxmlformats.org/officeDocument/2006/relationships/hyperlink" Target="https://transparencia.finanzas.cdmx.gob.mx/repositorio/public/upload/repositorio/DGAyF/2025/scp/fracc_XVII/F17_2025_curricular.pdf" TargetMode="External"/><Relationship Id="rId33" Type="http://schemas.openxmlformats.org/officeDocument/2006/relationships/hyperlink" Target="http://transparencia.finanzas.cdmx.gob.mx/repositorio/public/upload/repositorio/DGAyF/2019/scp/fracc_XVII/maldonado_avila_claudia_olimpia.xlsx" TargetMode="External"/><Relationship Id="rId38" Type="http://schemas.openxmlformats.org/officeDocument/2006/relationships/hyperlink" Target="https://transparencia.finanzas.cdmx.gob.mx/repositorio/public/upload/repositorio/DGAyF/2025/scp/fracc_XVII/mejia_aguilar_vianey_sara_2025_T1.xlsx" TargetMode="External"/><Relationship Id="rId59" Type="http://schemas.openxmlformats.org/officeDocument/2006/relationships/hyperlink" Target="https://transparencia.finanzas.cdmx.gob.mx/repositorio/public/upload/repositorio/DGAyF/2023/scp/fracc_XVII_perfiles/dgapyda_19005317.pdf" TargetMode="External"/><Relationship Id="rId103" Type="http://schemas.openxmlformats.org/officeDocument/2006/relationships/hyperlink" Target="https://transparencia.finanzas.cdmx.gob.mx/repositorio/public/upload/repositorio/DGAyF/2025/scp/fracc_XVII/F17_2025_sanciones.pdf" TargetMode="External"/><Relationship Id="rId108" Type="http://schemas.openxmlformats.org/officeDocument/2006/relationships/hyperlink" Target="https://transparencia.finanzas.cdmx.gob.mx/repositorio/public/upload/repositorio/DGAyF/2025/scp/fracc_XVII/F17_2025_sanciones.pdf" TargetMode="External"/><Relationship Id="rId124" Type="http://schemas.openxmlformats.org/officeDocument/2006/relationships/hyperlink" Target="https://transparencia.finanzas.cdmx.gob.mx/repositorio/public/upload/repositorio/DGAyF/2025/scp/fracc_XVII/F17_2025_sanciones.pdf" TargetMode="External"/><Relationship Id="rId129" Type="http://schemas.openxmlformats.org/officeDocument/2006/relationships/hyperlink" Target="https://transparencia.finanzas.cdmx.gob.mx/repositorio/public/upload/repositorio/DGAyF/2025/scp/fracc_XVII/F17_2025_sanciones.pdf" TargetMode="External"/><Relationship Id="rId54" Type="http://schemas.openxmlformats.org/officeDocument/2006/relationships/hyperlink" Target="https://transparencia.finanzas.cdmx.gob.mx/repositorio/public/upload/repositorio/DGAyF/2023/scp/fracc_XVII_perfiles/dgapyda_19005310.pdf" TargetMode="External"/><Relationship Id="rId70" Type="http://schemas.openxmlformats.org/officeDocument/2006/relationships/hyperlink" Target="https://transparencia.finanzas.cdmx.gob.mx/repositorio/public/upload/repositorio/DGAyF/2022/scp/fracc_XVII_perfiles/saf_19013534.pdf" TargetMode="External"/><Relationship Id="rId75" Type="http://schemas.openxmlformats.org/officeDocument/2006/relationships/hyperlink" Target="https://transparencia.finanzas.cdmx.gob.mx/repositorio/public/upload/repositorio/DGAyF/2023/scp/fracc_XVII_perfiles/dgapyda_19005201.pdf" TargetMode="External"/><Relationship Id="rId91" Type="http://schemas.openxmlformats.org/officeDocument/2006/relationships/hyperlink" Target="https://transparencia.finanzas.cdmx.gob.mx/repositorio/public/upload/repositorio/DGAyF/2025/scp/fracc_XVII/F17_2025_sanciones.pdf" TargetMode="External"/><Relationship Id="rId96" Type="http://schemas.openxmlformats.org/officeDocument/2006/relationships/hyperlink" Target="https://transparencia.finanzas.cdmx.gob.mx/repositorio/public/upload/repositorio/DGAyF/2025/scp/fracc_XVII/F17_2025_sanciones.pdf" TargetMode="External"/><Relationship Id="rId1" Type="http://schemas.openxmlformats.org/officeDocument/2006/relationships/hyperlink" Target="https://transparencia.finanzas.cdmx.gob.mx/repositorio/public/upload/repositorio/DGAyF/2023/scp/fracc_XVII/anguiano_espino_javier_eduardo_2023_T1.xlsx" TargetMode="External"/><Relationship Id="rId6" Type="http://schemas.openxmlformats.org/officeDocument/2006/relationships/hyperlink" Target="https://transparencia.finanzas.cdmx.gob.mx/repositorio/public/upload/repositorio/DGAyF/2025/scp/fracc_XVII/F17_2025_curricular.pdf" TargetMode="External"/><Relationship Id="rId23" Type="http://schemas.openxmlformats.org/officeDocument/2006/relationships/hyperlink" Target="https://transparencia.finanzas.cdmx.gob.mx/repositorio/public/upload/repositorio/DGAyF/2025/scp/fracc_XVII/F17_2025_curricular.pdf" TargetMode="External"/><Relationship Id="rId28" Type="http://schemas.openxmlformats.org/officeDocument/2006/relationships/hyperlink" Target="https://transparencia.finanzas.cdmx.gob.mx/repositorio/public/upload/repositorio/DGAyF/2025/scp/fracc_XVII/F17_2025_curricular.pdf" TargetMode="External"/><Relationship Id="rId49" Type="http://schemas.openxmlformats.org/officeDocument/2006/relationships/hyperlink" Target="https://transparencia.finanzas.cdmx.gob.mx/repositorio/public/upload/repositorio/DGAyF/2023/scp/fracc_XVII_perfiles/dgapyda_19012807.pdf" TargetMode="External"/><Relationship Id="rId114" Type="http://schemas.openxmlformats.org/officeDocument/2006/relationships/hyperlink" Target="https://transparencia.finanzas.cdmx.gob.mx/repositorio/public/upload/repositorio/DGAyF/2025/scp/fracc_XVII/F17_2025_sanciones.pdf" TargetMode="External"/><Relationship Id="rId119" Type="http://schemas.openxmlformats.org/officeDocument/2006/relationships/hyperlink" Target="https://transparencia.finanzas.cdmx.gob.mx/repositorio/public/upload/repositorio/DGAyF/2025/scp/fracc_XVII/F17_2025_sanciones.pdf" TargetMode="External"/><Relationship Id="rId44" Type="http://schemas.openxmlformats.org/officeDocument/2006/relationships/hyperlink" Target="https://transparencia.finanzas.cdmx.gob.mx/repositorio/public/upload/repositorio/DGAyF/2023/scp/fracc_XVII_perfiles/dgapyda_19012804.pdf" TargetMode="External"/><Relationship Id="rId60" Type="http://schemas.openxmlformats.org/officeDocument/2006/relationships/hyperlink" Target="https://transparencia.finanzas.cdmx.gob.mx/repositorio/public/upload/repositorio/DGAyF/2023/scp/fracc_XVII_perfiles/dgapyda_19005319.pdf" TargetMode="External"/><Relationship Id="rId65" Type="http://schemas.openxmlformats.org/officeDocument/2006/relationships/hyperlink" Target="https://transparencia.finanzas.cdmx.gob.mx/repositorio/public/upload/repositorio/DGAyF/2023/scp/fracc_XVII_perfiles/dgapyda_19005324.pdf" TargetMode="External"/><Relationship Id="rId81" Type="http://schemas.openxmlformats.org/officeDocument/2006/relationships/hyperlink" Target="https://transparencia.finanzas.cdmx.gob.mx/repositorio/public/upload/repositorio/DGAyF/2023/scp/fracc_XVII_perfiles/dgapyda_19005337.pdf" TargetMode="External"/><Relationship Id="rId86" Type="http://schemas.openxmlformats.org/officeDocument/2006/relationships/hyperlink" Target="https://transparencia.finanzas.cdmx.gob.mx/repositorio/public/upload/repositorio/DGAyF/2025/scp/fracc_XVII/F17_2025_sanciones.pdf" TargetMode="External"/><Relationship Id="rId13" Type="http://schemas.openxmlformats.org/officeDocument/2006/relationships/hyperlink" Target="https://transparencia.finanzas.cdmx.gob.mx/repositorio/public/upload/repositorio/DGAyF/2025/scp/fracc_XVII/F17_2025_curricular.pdf" TargetMode="External"/><Relationship Id="rId18" Type="http://schemas.openxmlformats.org/officeDocument/2006/relationships/hyperlink" Target="https://transparencia.finanzas.cdmx.gob.mx/repositorio/public/upload/repositorio/DGAyF/2025/scp/fracc_XVII/F17_2025_curricular.pdf" TargetMode="External"/><Relationship Id="rId39" Type="http://schemas.openxmlformats.org/officeDocument/2006/relationships/hyperlink" Target="https://transparencia.finanzas.cdmx.gob.mx/repositorio/public/upload/repositorio/DGAyF/2025/scp/fracc_XVII/F17_2025_curricular.pdf" TargetMode="External"/><Relationship Id="rId109" Type="http://schemas.openxmlformats.org/officeDocument/2006/relationships/hyperlink" Target="https://transparencia.finanzas.cdmx.gob.mx/repositorio/public/upload/repositorio/DGAyF/2025/scp/fracc_XVII/F17_2025_sanciones.pdf" TargetMode="External"/><Relationship Id="rId34" Type="http://schemas.openxmlformats.org/officeDocument/2006/relationships/hyperlink" Target="http://transparencia.finanzas.cdmx.gob.mx/repositorio/public/upload/repositorio/DGAyF/2020/scp/fracc_XVII/monroy_cando_erika_2020_1t.xlsx" TargetMode="External"/><Relationship Id="rId50" Type="http://schemas.openxmlformats.org/officeDocument/2006/relationships/hyperlink" Target="https://transparencia.finanzas.cdmx.gob.mx/repositorio/public/upload/repositorio/DGAyF/2023/scp/fracc_XVII_perfiles/dgapyda_19005302.pdf" TargetMode="External"/><Relationship Id="rId55" Type="http://schemas.openxmlformats.org/officeDocument/2006/relationships/hyperlink" Target="https://transparencia.finanzas.cdmx.gob.mx/repositorio/public/upload/repositorio/DGAyF/2023/scp/fracc_XVII_perfiles/dgapyda_19005311.pdf" TargetMode="External"/><Relationship Id="rId76" Type="http://schemas.openxmlformats.org/officeDocument/2006/relationships/hyperlink" Target="https://transparencia.finanzas.cdmx.gob.mx/repositorio/public/upload/repositorio/DGAyF/2023/scp/fracc_XVII_perfiles/dgapyda_19005202.pdf" TargetMode="External"/><Relationship Id="rId97" Type="http://schemas.openxmlformats.org/officeDocument/2006/relationships/hyperlink" Target="https://transparencia.finanzas.cdmx.gob.mx/repositorio/public/upload/repositorio/DGAyF/2025/scp/fracc_XVII/F17_2025_sanciones.pdf" TargetMode="External"/><Relationship Id="rId104" Type="http://schemas.openxmlformats.org/officeDocument/2006/relationships/hyperlink" Target="https://transparencia.finanzas.cdmx.gob.mx/repositorio/public/upload/repositorio/DGAyF/2025/scp/fracc_XVII/F17_2025_sanciones.pdf" TargetMode="External"/><Relationship Id="rId120" Type="http://schemas.openxmlformats.org/officeDocument/2006/relationships/hyperlink" Target="https://transparencia.finanzas.cdmx.gob.mx/repositorio/public/upload/repositorio/DGAyF/2025/scp/fracc_XVII/F17_2025_sanciones.pdf" TargetMode="External"/><Relationship Id="rId125" Type="http://schemas.openxmlformats.org/officeDocument/2006/relationships/hyperlink" Target="https://transparencia.finanzas.cdmx.gob.mx/repositorio/public/upload/repositorio/DGAyF/2025/scp/fracc_XVII/F17_2025_sanciones.pdf" TargetMode="External"/><Relationship Id="rId7" Type="http://schemas.openxmlformats.org/officeDocument/2006/relationships/hyperlink" Target="http://transparencia.finanzas.cdmx.gob.mx/repositorio/public/upload/repositorio/DGAyF/2020/scp/fracc_XVII/ramirez_pichardo_gerardo_2020_T3.xlsx" TargetMode="External"/><Relationship Id="rId71" Type="http://schemas.openxmlformats.org/officeDocument/2006/relationships/hyperlink" Target="https://transparencia.finanzas.cdmx.gob.mx/repositorio/public/upload/repositorio/DGAyF/2023/scp/fracc_XVII_perfiles/dgapyda_19005196.pdf" TargetMode="External"/><Relationship Id="rId92" Type="http://schemas.openxmlformats.org/officeDocument/2006/relationships/hyperlink" Target="https://transparencia.finanzas.cdmx.gob.mx/repositorio/public/upload/repositorio/DGAyF/2025/scp/fracc_XVII/F17_2025_sanciones.pdf" TargetMode="External"/><Relationship Id="rId2" Type="http://schemas.openxmlformats.org/officeDocument/2006/relationships/hyperlink" Target="https://transparencia.finanzas.cdmx.gob.mx/repositorio/public/upload/repositorio/DGAyF/2024/scp/fracc_XVII/perez_camarena_erika_marlen_2024_T4.xlsx" TargetMode="External"/><Relationship Id="rId29" Type="http://schemas.openxmlformats.org/officeDocument/2006/relationships/hyperlink" Target="https://transparencia.finanzas.cdmx.gob.mx/repositorio/public/upload/repositorio/DGAyF/2025/scp/fracc_XVII/vacante_2025.pdf" TargetMode="External"/><Relationship Id="rId24" Type="http://schemas.openxmlformats.org/officeDocument/2006/relationships/hyperlink" Target="https://transparencia.finanzas.cdmx.gob.mx/repositorio/public/upload/repositorio/DGAyF/2025/scp/fracc_XVII/F17_2025_curricular.pdf" TargetMode="External"/><Relationship Id="rId40" Type="http://schemas.openxmlformats.org/officeDocument/2006/relationships/hyperlink" Target="https://transparencia.finanzas.cdmx.gob.mx/repositorio/public/upload/repositorio/DGAyF/2025/scp/fracc_XVII/F17_2025_curricular.pdf" TargetMode="External"/><Relationship Id="rId45" Type="http://schemas.openxmlformats.org/officeDocument/2006/relationships/hyperlink" Target="https://transparencia.finanzas.cdmx.gob.mx/repositorio/public/upload/repositorio/DGAyF/2023/scp/fracc_XVII_perfiles/dgapyda_19005293.pdf" TargetMode="External"/><Relationship Id="rId66" Type="http://schemas.openxmlformats.org/officeDocument/2006/relationships/hyperlink" Target="https://transparencia.finanzas.cdmx.gob.mx/repositorio/public/upload/repositorio/DGAyF/2023/scp/fracc_XVII_perfiles/dgapyda_19005327.pdf" TargetMode="External"/><Relationship Id="rId87" Type="http://schemas.openxmlformats.org/officeDocument/2006/relationships/hyperlink" Target="https://transparencia.finanzas.cdmx.gob.mx/repositorio/public/upload/repositorio/DGAyF/2025/scp/fracc_XVII/F17_2025_sanciones.pdf" TargetMode="External"/><Relationship Id="rId110" Type="http://schemas.openxmlformats.org/officeDocument/2006/relationships/hyperlink" Target="https://transparencia.finanzas.cdmx.gob.mx/repositorio/public/upload/repositorio/DGAyF/2025/scp/fracc_XVII/F17_2025_sanciones.pdf" TargetMode="External"/><Relationship Id="rId115" Type="http://schemas.openxmlformats.org/officeDocument/2006/relationships/hyperlink" Target="https://transparencia.finanzas.cdmx.gob.mx/repositorio/public/upload/repositorio/DGAyF/2025/scp/fracc_XVII/F17_2025_sanciones.pdf" TargetMode="External"/><Relationship Id="rId61" Type="http://schemas.openxmlformats.org/officeDocument/2006/relationships/hyperlink" Target="https://transparencia.finanzas.cdmx.gob.mx/repositorio/public/upload/repositorio/DGAyF/2023/scp/fracc_XVII_perfiles/dgapyda_19005320.pdf" TargetMode="External"/><Relationship Id="rId82" Type="http://schemas.openxmlformats.org/officeDocument/2006/relationships/hyperlink" Target="https://transparencia.finanzas.cdmx.gob.mx/repositorio/public/upload/repositorio/DGAyF/2023/scp/fracc_XVII_perfiles/dgapyda_19005344.pdf" TargetMode="External"/><Relationship Id="rId19" Type="http://schemas.openxmlformats.org/officeDocument/2006/relationships/hyperlink" Target="https://transparencia.finanzas.cdmx.gob.mx/repositorio/public/upload/repositorio/DGAyF/2025/scp/fracc_XVII/F17_2025_curricular.pdf" TargetMode="External"/><Relationship Id="rId14" Type="http://schemas.openxmlformats.org/officeDocument/2006/relationships/hyperlink" Target="https://transparencia.finanzas.cdmx.gob.mx/repositorio/public/upload/repositorio/DGAyF/2025/scp/fracc_XVII/F17_2025_curricular.pdf" TargetMode="External"/><Relationship Id="rId30" Type="http://schemas.openxmlformats.org/officeDocument/2006/relationships/hyperlink" Target="https://transparencia.finanzas.cdmx.gob.mx/repositorio/public/upload/repositorio/DGAyF/2025/scp/fracc_XVII/garcia_morales_pedro_christian_2025_T1.xlsx" TargetMode="External"/><Relationship Id="rId35" Type="http://schemas.openxmlformats.org/officeDocument/2006/relationships/hyperlink" Target="https://transparencia.finanzas.cdmx.gob.mx/repositorio/public/upload/repositorio/DGAyF/2025/scp/fracc_XVII/F17_2025_curricular.pdf" TargetMode="External"/><Relationship Id="rId56" Type="http://schemas.openxmlformats.org/officeDocument/2006/relationships/hyperlink" Target="https://transparencia.finanzas.cdmx.gob.mx/repositorio/public/upload/repositorio/DGAyF/2023/scp/fracc_XVII_perfiles/dgapyda_19005313.pdf" TargetMode="External"/><Relationship Id="rId77" Type="http://schemas.openxmlformats.org/officeDocument/2006/relationships/hyperlink" Target="https://transparencia.finanzas.cdmx.gob.mx/repositorio/public/upload/repositorio/DGAyF/2023/scp/fracc_XVII_perfiles/dgapyda_19005203.pdf" TargetMode="External"/><Relationship Id="rId100" Type="http://schemas.openxmlformats.org/officeDocument/2006/relationships/hyperlink" Target="https://transparencia.finanzas.cdmx.gob.mx/repositorio/public/upload/repositorio/DGAyF/2025/scp/fracc_XVII/F17_2025_sanciones.pdf" TargetMode="External"/><Relationship Id="rId105" Type="http://schemas.openxmlformats.org/officeDocument/2006/relationships/hyperlink" Target="https://transparencia.finanzas.cdmx.gob.mx/repositorio/public/upload/repositorio/DGAyF/2025/scp/fracc_XVII/F17_2025_sanciones.pdf" TargetMode="External"/><Relationship Id="rId126" Type="http://schemas.openxmlformats.org/officeDocument/2006/relationships/hyperlink" Target="https://transparencia.finanzas.cdmx.gob.mx/repositorio/public/upload/repositorio/DGAyF/2025/scp/fracc_XVII/F17_2025_sanciones.pdf" TargetMode="External"/><Relationship Id="rId8" Type="http://schemas.openxmlformats.org/officeDocument/2006/relationships/hyperlink" Target="https://transparencia.finanzas.cdmx.gob.mx/repositorio/public/upload/repositorio/DGAyF/2025/scp/fracc_XVII/F17_2025_curricular.pdf" TargetMode="External"/><Relationship Id="rId51" Type="http://schemas.openxmlformats.org/officeDocument/2006/relationships/hyperlink" Target="https://transparencia.finanzas.cdmx.gob.mx/repositorio/public/upload/repositorio/DGAyF/2023/scp/fracc_XVII_perfiles/dgapyda_19005306.pdf" TargetMode="External"/><Relationship Id="rId72" Type="http://schemas.openxmlformats.org/officeDocument/2006/relationships/hyperlink" Target="https://transparencia.finanzas.cdmx.gob.mx/repositorio/public/upload/repositorio/DGAyF/2022/scp/fracc_XVII_perfiles/saf_19013534.pdf" TargetMode="External"/><Relationship Id="rId93" Type="http://schemas.openxmlformats.org/officeDocument/2006/relationships/hyperlink" Target="https://transparencia.finanzas.cdmx.gob.mx/repositorio/public/upload/repositorio/DGAyF/2025/scp/fracc_XVII/F17_2025_sanciones.pdf" TargetMode="External"/><Relationship Id="rId98" Type="http://schemas.openxmlformats.org/officeDocument/2006/relationships/hyperlink" Target="https://transparencia.finanzas.cdmx.gob.mx/repositorio/public/upload/repositorio/DGAyF/2025/scp/fracc_XVII/F17_2025_sanciones.pdf" TargetMode="External"/><Relationship Id="rId121" Type="http://schemas.openxmlformats.org/officeDocument/2006/relationships/hyperlink" Target="https://transparencia.finanzas.cdmx.gob.mx/repositorio/public/upload/repositorio/DGAyF/2025/scp/fracc_XVII/F17_2025_sanciones.pdf" TargetMode="External"/><Relationship Id="rId3" Type="http://schemas.openxmlformats.org/officeDocument/2006/relationships/hyperlink" Target="https://transparencia.finanzas.cdmx.gob.mx/repositorio/public/upload/repositorio/DGAyF/2025/scp/fracc_XVII/F17_2025_curricular.pdf" TargetMode="External"/><Relationship Id="rId25" Type="http://schemas.openxmlformats.org/officeDocument/2006/relationships/hyperlink" Target="https://transparencia.finanzas.cdmx.gob.mx/repositorio/public/upload/repositorio/DGAyF/2023/scp/fracc_XVII/lozano_rodriguez_abril_iraiz_2023_T2.xlsx" TargetMode="External"/><Relationship Id="rId46" Type="http://schemas.openxmlformats.org/officeDocument/2006/relationships/hyperlink" Target="https://transparencia.finanzas.cdmx.gob.mx/repositorio/public/upload/repositorio/DGAyF/2023/scp/fracc_XVII_perfiles/dgapyda_19005297.pdf" TargetMode="External"/><Relationship Id="rId67" Type="http://schemas.openxmlformats.org/officeDocument/2006/relationships/hyperlink" Target="https://transparencia.finanzas.cdmx.gob.mx/repositorio/public/upload/repositorio/DGAyF/2023/scp/fracc_XVII_perfiles/dgapyda_19005326.pdf" TargetMode="External"/><Relationship Id="rId116" Type="http://schemas.openxmlformats.org/officeDocument/2006/relationships/hyperlink" Target="https://transparencia.finanzas.cdmx.gob.mx/repositorio/public/upload/repositorio/DGAyF/2025/scp/fracc_XVII/F17_2025_sanciones.pdf" TargetMode="External"/><Relationship Id="rId20" Type="http://schemas.openxmlformats.org/officeDocument/2006/relationships/hyperlink" Target="https://transparencia.finanzas.cdmx.gob.mx/repositorio/public/upload/repositorio/DGAyF/2025/scp/fracc_XVII/vacante_2025.pdf" TargetMode="External"/><Relationship Id="rId41" Type="http://schemas.openxmlformats.org/officeDocument/2006/relationships/hyperlink" Target="https://transparencia.finanzas.cdmx.gob.mx/repositorio/public/upload/repositorio/DGAyF/2025/scp/fracc_XVII/vacante_2025.pdf" TargetMode="External"/><Relationship Id="rId62" Type="http://schemas.openxmlformats.org/officeDocument/2006/relationships/hyperlink" Target="https://transparencia.finanzas.cdmx.gob.mx/repositorio/public/upload/repositorio/DGAyF/2023/scp/fracc_XVII_perfiles/dgapyda_19005323.pdf" TargetMode="External"/><Relationship Id="rId83" Type="http://schemas.openxmlformats.org/officeDocument/2006/relationships/hyperlink" Target="https://transparencia.finanzas.cdmx.gob.mx/repositorio/public/upload/repositorio/DGAyF/2023/scp/fracc_XVII_perfiles/dgapyda_19005339.pdf" TargetMode="External"/><Relationship Id="rId88" Type="http://schemas.openxmlformats.org/officeDocument/2006/relationships/hyperlink" Target="https://transparencia.finanzas.cdmx.gob.mx/repositorio/public/upload/repositorio/DGAyF/2025/scp/fracc_XVII/F17_2025_sanciones.pdf" TargetMode="External"/><Relationship Id="rId111" Type="http://schemas.openxmlformats.org/officeDocument/2006/relationships/hyperlink" Target="https://transparencia.finanzas.cdmx.gob.mx/repositorio/public/upload/repositorio/DGAyF/2025/scp/fracc_XVII/F17_2025_sanciones.pdf" TargetMode="External"/><Relationship Id="rId15" Type="http://schemas.openxmlformats.org/officeDocument/2006/relationships/hyperlink" Target="https://transparencia.finanzas.cdmx.gob.mx/repositorio/public/upload/repositorio/DGAyF/2025/scp/fracc_XVII/F17_2025_curricular.pdf" TargetMode="External"/><Relationship Id="rId36" Type="http://schemas.openxmlformats.org/officeDocument/2006/relationships/hyperlink" Target="https://transparencia.finanzas.cdmx.gob.mx/repositorio/public/upload/repositorio/DGAyF/2025/scp/fracc_XVII/F17_2025_curricular.pdf" TargetMode="External"/><Relationship Id="rId57" Type="http://schemas.openxmlformats.org/officeDocument/2006/relationships/hyperlink" Target="https://transparencia.finanzas.cdmx.gob.mx/repositorio/public/upload/repositorio/DGAyF/2023/scp/fracc_XVII_perfiles/dgapyda_19005315.pdf" TargetMode="External"/><Relationship Id="rId106" Type="http://schemas.openxmlformats.org/officeDocument/2006/relationships/hyperlink" Target="https://transparencia.finanzas.cdmx.gob.mx/repositorio/public/upload/repositorio/DGAyF/2025/scp/fracc_XVII/F17_2025_sanciones.pdf" TargetMode="External"/><Relationship Id="rId127" Type="http://schemas.openxmlformats.org/officeDocument/2006/relationships/hyperlink" Target="https://transparencia.finanzas.cdmx.gob.mx/repositorio/public/upload/repositorio/DGAyF/2025/scp/fracc_XVII/F17_2025_sanciones.pdf" TargetMode="External"/><Relationship Id="rId10" Type="http://schemas.openxmlformats.org/officeDocument/2006/relationships/hyperlink" Target="https://transparencia.finanzas.cdmx.gob.mx/repositorio/public/upload/repositorio/DGAyF/2025/scp/fracc_XVII/vacante_2025.pdf" TargetMode="External"/><Relationship Id="rId31" Type="http://schemas.openxmlformats.org/officeDocument/2006/relationships/hyperlink" Target="https://transparencia.finanzas.cdmx.gob.mx/repositorio/public/upload/repositorio/DGAyF/2023/scp/fracc_XVII/aguilar_nava_cesar_2023_T2.xlsx" TargetMode="External"/><Relationship Id="rId52" Type="http://schemas.openxmlformats.org/officeDocument/2006/relationships/hyperlink" Target="https://transparencia.finanzas.cdmx.gob.mx/repositorio/public/upload/repositorio/DGAyF/2023/scp/fracc_XVII_perfiles/dgapyda_19005308.pdf" TargetMode="External"/><Relationship Id="rId73" Type="http://schemas.openxmlformats.org/officeDocument/2006/relationships/hyperlink" Target="https://transparencia.finanzas.cdmx.gob.mx/repositorio/public/upload/repositorio/DGAyF/2023/scp/fracc_XVII_perfiles/dgapyda_19005199.pdf" TargetMode="External"/><Relationship Id="rId78" Type="http://schemas.openxmlformats.org/officeDocument/2006/relationships/hyperlink" Target="https://transparencia.finanzas.cdmx.gob.mx/repositorio/public/upload/repositorio/DGAyF/2023/scp/fracc_XVII_perfiles/dgapyda_19005321.pdf" TargetMode="External"/><Relationship Id="rId94" Type="http://schemas.openxmlformats.org/officeDocument/2006/relationships/hyperlink" Target="https://transparencia.finanzas.cdmx.gob.mx/repositorio/public/upload/repositorio/DGAyF/2025/scp/fracc_XVII/F17_2025_sanciones.pdf" TargetMode="External"/><Relationship Id="rId99" Type="http://schemas.openxmlformats.org/officeDocument/2006/relationships/hyperlink" Target="https://transparencia.finanzas.cdmx.gob.mx/repositorio/public/upload/repositorio/DGAyF/2025/scp/fracc_XVII/F17_2025_sanciones.pdf" TargetMode="External"/><Relationship Id="rId101" Type="http://schemas.openxmlformats.org/officeDocument/2006/relationships/hyperlink" Target="https://transparencia.finanzas.cdmx.gob.mx/repositorio/public/upload/repositorio/DGAyF/2025/scp/fracc_XVII/F17_2025_sanciones.pdf" TargetMode="External"/><Relationship Id="rId122" Type="http://schemas.openxmlformats.org/officeDocument/2006/relationships/hyperlink" Target="https://transparencia.finanzas.cdmx.gob.mx/repositorio/public/upload/repositorio/DGAyF/2025/scp/fracc_XVII/F17_2025_sanciones.pdf" TargetMode="External"/><Relationship Id="rId4" Type="http://schemas.openxmlformats.org/officeDocument/2006/relationships/hyperlink" Target="https://transparencia.finanzas.cdmx.gob.mx/repositorio/public/upload/repositorio/DGAyF/2025/scp/fracc_XVII/F17_2025_curricular.pdf" TargetMode="External"/><Relationship Id="rId9" Type="http://schemas.openxmlformats.org/officeDocument/2006/relationships/hyperlink" Target="https://transparencia.finanzas.cdmx.gob.mx/repositorio/public/upload/repositorio/DGAyF/2025/scp/fracc_XVII/F17_2025_curricular.pdf" TargetMode="External"/><Relationship Id="rId26" Type="http://schemas.openxmlformats.org/officeDocument/2006/relationships/hyperlink" Target="https://transparencia.finanzas.cdmx.gob.mx/repositorio/public/upload/repositorio/DGAyF/2025/scp/fracc_XVII/F17_2025_curric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D8" s="4" t="s">
        <v>82</v>
      </c>
      <c r="E8" s="4" t="s">
        <v>83</v>
      </c>
      <c r="F8" s="4" t="s">
        <v>135</v>
      </c>
      <c r="G8" s="4" t="s">
        <v>136</v>
      </c>
      <c r="H8" s="4" t="s">
        <v>137</v>
      </c>
      <c r="I8" s="4" t="s">
        <v>56</v>
      </c>
      <c r="J8" s="4" t="s">
        <v>83</v>
      </c>
      <c r="K8" s="4" t="s">
        <v>58</v>
      </c>
      <c r="L8" s="4" t="s">
        <v>243</v>
      </c>
      <c r="M8" s="8" t="str">
        <f ca="1">HYPERLINK("#"&amp;CELL("direccion",Tabla_472796!A4),"1")</f>
        <v>1</v>
      </c>
      <c r="N8" s="8" t="s">
        <v>251</v>
      </c>
      <c r="O8" s="8" t="s">
        <v>252</v>
      </c>
      <c r="P8" t="s">
        <v>69</v>
      </c>
      <c r="Q8" s="8" t="s">
        <v>305</v>
      </c>
      <c r="R8" t="s">
        <v>81</v>
      </c>
      <c r="S8" s="3">
        <v>45747</v>
      </c>
    </row>
    <row r="9" spans="1:20" x14ac:dyDescent="0.25">
      <c r="A9" s="4">
        <v>2025</v>
      </c>
      <c r="B9" s="3">
        <v>45658</v>
      </c>
      <c r="C9" s="3">
        <v>45747</v>
      </c>
      <c r="D9" s="4" t="s">
        <v>84</v>
      </c>
      <c r="E9" s="4" t="s">
        <v>85</v>
      </c>
      <c r="F9" s="4" t="s">
        <v>138</v>
      </c>
      <c r="G9" s="4" t="s">
        <v>139</v>
      </c>
      <c r="H9" s="4" t="s">
        <v>140</v>
      </c>
      <c r="I9" s="4" t="s">
        <v>56</v>
      </c>
      <c r="J9" s="4" t="s">
        <v>83</v>
      </c>
      <c r="K9" s="4" t="s">
        <v>58</v>
      </c>
      <c r="L9" s="4" t="s">
        <v>243</v>
      </c>
      <c r="M9" s="8" t="str">
        <f ca="1">HYPERLINK("#"&amp;CELL("direccion",Tabla_472796!A7),"2")</f>
        <v>2</v>
      </c>
      <c r="N9" s="8" t="s">
        <v>251</v>
      </c>
      <c r="O9" s="8" t="s">
        <v>253</v>
      </c>
      <c r="P9" s="4" t="s">
        <v>69</v>
      </c>
      <c r="Q9" s="8" t="s">
        <v>305</v>
      </c>
      <c r="R9" s="4" t="s">
        <v>81</v>
      </c>
      <c r="S9" s="3">
        <v>45747</v>
      </c>
    </row>
    <row r="10" spans="1:20" x14ac:dyDescent="0.25">
      <c r="A10" s="4">
        <v>2025</v>
      </c>
      <c r="B10" s="3">
        <v>45658</v>
      </c>
      <c r="C10" s="3">
        <v>45747</v>
      </c>
      <c r="D10" s="4" t="s">
        <v>86</v>
      </c>
      <c r="E10" s="4" t="s">
        <v>87</v>
      </c>
      <c r="F10" s="4" t="s">
        <v>141</v>
      </c>
      <c r="G10" s="4" t="s">
        <v>142</v>
      </c>
      <c r="H10" s="4" t="s">
        <v>143</v>
      </c>
      <c r="I10" s="4" t="s">
        <v>56</v>
      </c>
      <c r="J10" s="4" t="s">
        <v>83</v>
      </c>
      <c r="K10" s="4" t="s">
        <v>63</v>
      </c>
      <c r="L10" s="4" t="s">
        <v>244</v>
      </c>
      <c r="M10" s="8" t="str">
        <f ca="1">HYPERLINK("#"&amp;CELL("direccion",Tabla_472796!A10),"3")</f>
        <v>3</v>
      </c>
      <c r="N10" s="8" t="s">
        <v>254</v>
      </c>
      <c r="O10" s="8" t="s">
        <v>255</v>
      </c>
      <c r="P10" s="4" t="s">
        <v>69</v>
      </c>
      <c r="Q10" s="8" t="s">
        <v>305</v>
      </c>
      <c r="R10" s="4" t="s">
        <v>81</v>
      </c>
      <c r="S10" s="3">
        <v>45747</v>
      </c>
    </row>
    <row r="11" spans="1:20" x14ac:dyDescent="0.25">
      <c r="A11" s="4">
        <v>2025</v>
      </c>
      <c r="B11" s="3">
        <v>45658</v>
      </c>
      <c r="C11" s="3">
        <v>45747</v>
      </c>
      <c r="D11" s="4" t="s">
        <v>88</v>
      </c>
      <c r="E11" s="4" t="s">
        <v>89</v>
      </c>
      <c r="F11" s="4" t="s">
        <v>144</v>
      </c>
      <c r="G11" s="4" t="s">
        <v>145</v>
      </c>
      <c r="H11" s="4" t="s">
        <v>146</v>
      </c>
      <c r="I11" s="4" t="s">
        <v>57</v>
      </c>
      <c r="J11" s="4" t="s">
        <v>83</v>
      </c>
      <c r="K11" s="4" t="s">
        <v>63</v>
      </c>
      <c r="L11" s="4" t="s">
        <v>244</v>
      </c>
      <c r="M11" s="8" t="str">
        <f ca="1">HYPERLINK("#"&amp;CELL("direccion",Tabla_472796!A13),"4")</f>
        <v>4</v>
      </c>
      <c r="N11" s="8" t="s">
        <v>256</v>
      </c>
      <c r="O11" s="8" t="s">
        <v>257</v>
      </c>
      <c r="P11" s="4" t="s">
        <v>69</v>
      </c>
      <c r="Q11" s="8" t="s">
        <v>305</v>
      </c>
      <c r="R11" s="4" t="s">
        <v>81</v>
      </c>
      <c r="S11" s="3">
        <v>45747</v>
      </c>
    </row>
    <row r="12" spans="1:20" x14ac:dyDescent="0.25">
      <c r="A12" s="4">
        <v>2025</v>
      </c>
      <c r="B12" s="3">
        <v>45658</v>
      </c>
      <c r="C12" s="3">
        <v>45747</v>
      </c>
      <c r="D12" s="4" t="s">
        <v>90</v>
      </c>
      <c r="E12" s="4" t="s">
        <v>91</v>
      </c>
      <c r="F12" s="4" t="s">
        <v>147</v>
      </c>
      <c r="G12" s="4" t="s">
        <v>148</v>
      </c>
      <c r="H12" s="4" t="s">
        <v>149</v>
      </c>
      <c r="I12" s="4" t="s">
        <v>57</v>
      </c>
      <c r="J12" s="4" t="s">
        <v>83</v>
      </c>
      <c r="K12" s="4" t="s">
        <v>58</v>
      </c>
      <c r="L12" s="4" t="s">
        <v>243</v>
      </c>
      <c r="M12" s="8" t="str">
        <f ca="1">HYPERLINK("#"&amp;CELL("direccion",Tabla_472796!A16),"5")</f>
        <v>5</v>
      </c>
      <c r="N12" s="8" t="s">
        <v>251</v>
      </c>
      <c r="O12" s="8" t="s">
        <v>258</v>
      </c>
      <c r="P12" s="4" t="s">
        <v>69</v>
      </c>
      <c r="Q12" s="8" t="s">
        <v>305</v>
      </c>
      <c r="R12" s="4" t="s">
        <v>81</v>
      </c>
      <c r="S12" s="3">
        <v>45747</v>
      </c>
    </row>
    <row r="13" spans="1:20" x14ac:dyDescent="0.25">
      <c r="A13" s="4">
        <v>2025</v>
      </c>
      <c r="B13" s="3">
        <v>45658</v>
      </c>
      <c r="C13" s="3">
        <v>45747</v>
      </c>
      <c r="D13" s="4" t="s">
        <v>92</v>
      </c>
      <c r="E13" s="4" t="s">
        <v>93</v>
      </c>
      <c r="F13" s="4" t="s">
        <v>150</v>
      </c>
      <c r="G13" s="4" t="s">
        <v>151</v>
      </c>
      <c r="H13" s="4" t="s">
        <v>152</v>
      </c>
      <c r="I13" s="4" t="s">
        <v>56</v>
      </c>
      <c r="J13" s="4" t="s">
        <v>83</v>
      </c>
      <c r="K13" s="4" t="s">
        <v>58</v>
      </c>
      <c r="L13" s="4" t="s">
        <v>243</v>
      </c>
      <c r="M13" s="8" t="str">
        <f ca="1">HYPERLINK("#"&amp;CELL("direccion",Tabla_472796!A19),"6")</f>
        <v>6</v>
      </c>
      <c r="N13" s="8" t="s">
        <v>251</v>
      </c>
      <c r="O13" s="8" t="s">
        <v>259</v>
      </c>
      <c r="P13" s="4" t="s">
        <v>69</v>
      </c>
      <c r="Q13" s="8" t="s">
        <v>305</v>
      </c>
      <c r="R13" s="4" t="s">
        <v>81</v>
      </c>
      <c r="S13" s="3">
        <v>45747</v>
      </c>
    </row>
    <row r="14" spans="1:20" x14ac:dyDescent="0.25">
      <c r="A14" s="4">
        <v>2025</v>
      </c>
      <c r="B14" s="3">
        <v>45658</v>
      </c>
      <c r="C14" s="3">
        <v>45747</v>
      </c>
      <c r="D14" s="4" t="s">
        <v>88</v>
      </c>
      <c r="E14" s="4" t="s">
        <v>94</v>
      </c>
      <c r="F14" s="4" t="s">
        <v>153</v>
      </c>
      <c r="G14" s="4" t="s">
        <v>154</v>
      </c>
      <c r="H14" s="4" t="s">
        <v>155</v>
      </c>
      <c r="I14" s="4" t="s">
        <v>57</v>
      </c>
      <c r="J14" s="4" t="s">
        <v>83</v>
      </c>
      <c r="K14" s="4" t="s">
        <v>58</v>
      </c>
      <c r="L14" s="4" t="s">
        <v>243</v>
      </c>
      <c r="M14" s="8" t="str">
        <f ca="1">HYPERLINK("#"&amp;CELL("direccion",Tabla_472796!A22),"7")</f>
        <v>7</v>
      </c>
      <c r="N14" s="8" t="s">
        <v>251</v>
      </c>
      <c r="O14" s="8" t="s">
        <v>260</v>
      </c>
      <c r="P14" s="4" t="s">
        <v>69</v>
      </c>
      <c r="Q14" s="8" t="s">
        <v>305</v>
      </c>
      <c r="R14" s="4" t="s">
        <v>81</v>
      </c>
      <c r="S14" s="3">
        <v>45747</v>
      </c>
    </row>
    <row r="15" spans="1:20" x14ac:dyDescent="0.25">
      <c r="A15" s="4">
        <v>2025</v>
      </c>
      <c r="B15" s="3">
        <v>45658</v>
      </c>
      <c r="C15" s="3">
        <v>45747</v>
      </c>
      <c r="D15" s="4" t="s">
        <v>86</v>
      </c>
      <c r="E15" s="4" t="s">
        <v>95</v>
      </c>
      <c r="F15" s="4" t="s">
        <v>156</v>
      </c>
      <c r="G15" s="4" t="s">
        <v>157</v>
      </c>
      <c r="H15" s="4" t="s">
        <v>158</v>
      </c>
      <c r="I15" s="4" t="s">
        <v>56</v>
      </c>
      <c r="J15" s="4" t="s">
        <v>83</v>
      </c>
      <c r="K15" s="4" t="s">
        <v>58</v>
      </c>
      <c r="L15" s="4" t="s">
        <v>243</v>
      </c>
      <c r="M15" s="8" t="str">
        <f ca="1">HYPERLINK("#"&amp;CELL("direccion",Tabla_472796!A25),"8")</f>
        <v>8</v>
      </c>
      <c r="N15" s="8" t="s">
        <v>251</v>
      </c>
      <c r="O15" s="8" t="s">
        <v>261</v>
      </c>
      <c r="P15" s="4" t="s">
        <v>69</v>
      </c>
      <c r="Q15" s="8" t="s">
        <v>305</v>
      </c>
      <c r="R15" s="4" t="s">
        <v>81</v>
      </c>
      <c r="S15" s="3">
        <v>45747</v>
      </c>
    </row>
    <row r="16" spans="1:20" x14ac:dyDescent="0.25">
      <c r="A16" s="4">
        <v>2025</v>
      </c>
      <c r="B16" s="3">
        <v>45658</v>
      </c>
      <c r="C16" s="3">
        <v>45747</v>
      </c>
      <c r="D16" s="4" t="s">
        <v>86</v>
      </c>
      <c r="E16" s="4" t="s">
        <v>96</v>
      </c>
      <c r="F16" s="4" t="s">
        <v>159</v>
      </c>
      <c r="G16" s="4" t="s">
        <v>160</v>
      </c>
      <c r="H16" s="4" t="s">
        <v>161</v>
      </c>
      <c r="I16" s="4" t="s">
        <v>56</v>
      </c>
      <c r="J16" s="4" t="s">
        <v>83</v>
      </c>
      <c r="K16" s="4" t="s">
        <v>63</v>
      </c>
      <c r="L16" s="4" t="s">
        <v>245</v>
      </c>
      <c r="M16" s="8" t="str">
        <f ca="1">HYPERLINK("#"&amp;CELL("direccion",Tabla_472796!A28),"9")</f>
        <v>9</v>
      </c>
      <c r="N16" s="8" t="s">
        <v>262</v>
      </c>
      <c r="O16" s="8" t="s">
        <v>263</v>
      </c>
      <c r="P16" s="4" t="s">
        <v>69</v>
      </c>
      <c r="Q16" s="8" t="s">
        <v>305</v>
      </c>
      <c r="R16" s="4" t="s">
        <v>81</v>
      </c>
      <c r="S16" s="3">
        <v>45747</v>
      </c>
    </row>
    <row r="17" spans="1:19" x14ac:dyDescent="0.25">
      <c r="A17" s="4">
        <v>2025</v>
      </c>
      <c r="B17" s="3">
        <v>45658</v>
      </c>
      <c r="C17" s="3">
        <v>45747</v>
      </c>
      <c r="D17" s="4" t="s">
        <v>97</v>
      </c>
      <c r="E17" s="4" t="s">
        <v>98</v>
      </c>
      <c r="F17" s="4" t="s">
        <v>162</v>
      </c>
      <c r="G17" s="4" t="s">
        <v>163</v>
      </c>
      <c r="H17" s="4" t="s">
        <v>164</v>
      </c>
      <c r="I17" s="4" t="s">
        <v>57</v>
      </c>
      <c r="J17" s="4" t="s">
        <v>83</v>
      </c>
      <c r="K17" s="4" t="s">
        <v>58</v>
      </c>
      <c r="L17" s="4" t="s">
        <v>243</v>
      </c>
      <c r="M17" s="8" t="str">
        <f ca="1">HYPERLINK("#"&amp;CELL("direccion",Tabla_472796!A31),"10")</f>
        <v>10</v>
      </c>
      <c r="N17" s="8" t="s">
        <v>251</v>
      </c>
      <c r="O17" s="8" t="s">
        <v>264</v>
      </c>
      <c r="P17" s="4" t="s">
        <v>69</v>
      </c>
      <c r="Q17" s="8" t="s">
        <v>305</v>
      </c>
      <c r="R17" s="4" t="s">
        <v>81</v>
      </c>
      <c r="S17" s="3">
        <v>45747</v>
      </c>
    </row>
    <row r="18" spans="1:19" x14ac:dyDescent="0.25">
      <c r="A18" s="4">
        <v>2025</v>
      </c>
      <c r="B18" s="3">
        <v>45658</v>
      </c>
      <c r="C18" s="3">
        <v>45747</v>
      </c>
      <c r="D18" s="4" t="s">
        <v>84</v>
      </c>
      <c r="E18" s="4" t="s">
        <v>99</v>
      </c>
      <c r="F18" s="4" t="s">
        <v>165</v>
      </c>
      <c r="G18" s="4" t="s">
        <v>166</v>
      </c>
      <c r="H18" s="4" t="s">
        <v>167</v>
      </c>
      <c r="I18" s="4" t="s">
        <v>56</v>
      </c>
      <c r="J18" s="4" t="s">
        <v>83</v>
      </c>
      <c r="K18" s="4" t="s">
        <v>58</v>
      </c>
      <c r="L18" s="4" t="s">
        <v>243</v>
      </c>
      <c r="M18" s="8" t="str">
        <f ca="1">HYPERLINK("#"&amp;CELL("direccion",Tabla_472796!A34),"11")</f>
        <v>11</v>
      </c>
      <c r="N18" s="8" t="s">
        <v>251</v>
      </c>
      <c r="O18" s="8" t="s">
        <v>265</v>
      </c>
      <c r="P18" s="4" t="s">
        <v>69</v>
      </c>
      <c r="Q18" s="8" t="s">
        <v>305</v>
      </c>
      <c r="R18" s="4" t="s">
        <v>81</v>
      </c>
      <c r="S18" s="3">
        <v>45747</v>
      </c>
    </row>
    <row r="19" spans="1:19" x14ac:dyDescent="0.25">
      <c r="A19" s="4">
        <v>2025</v>
      </c>
      <c r="B19" s="3">
        <v>45658</v>
      </c>
      <c r="C19" s="3">
        <v>45747</v>
      </c>
      <c r="D19" s="4" t="s">
        <v>86</v>
      </c>
      <c r="E19" s="4" t="s">
        <v>100</v>
      </c>
      <c r="F19" s="4" t="s">
        <v>168</v>
      </c>
      <c r="G19" s="4" t="s">
        <v>168</v>
      </c>
      <c r="H19" s="4" t="s">
        <v>168</v>
      </c>
      <c r="I19" s="4"/>
      <c r="J19" s="4" t="s">
        <v>83</v>
      </c>
      <c r="K19" s="4" t="s">
        <v>58</v>
      </c>
      <c r="L19" s="4" t="s">
        <v>246</v>
      </c>
      <c r="M19" s="8" t="str">
        <f ca="1">HYPERLINK("#"&amp;CELL("direccion",Tabla_472796!A37),"12")</f>
        <v>12</v>
      </c>
      <c r="N19" s="8" t="s">
        <v>266</v>
      </c>
      <c r="O19" s="8" t="s">
        <v>267</v>
      </c>
      <c r="P19" s="4" t="s">
        <v>69</v>
      </c>
      <c r="Q19" s="8" t="s">
        <v>305</v>
      </c>
      <c r="R19" s="4" t="s">
        <v>81</v>
      </c>
      <c r="S19" s="3">
        <v>45747</v>
      </c>
    </row>
    <row r="20" spans="1:19" x14ac:dyDescent="0.25">
      <c r="A20" s="4">
        <v>2025</v>
      </c>
      <c r="B20" s="3">
        <v>45658</v>
      </c>
      <c r="C20" s="3">
        <v>45747</v>
      </c>
      <c r="D20" s="4" t="s">
        <v>86</v>
      </c>
      <c r="E20" s="4" t="s">
        <v>101</v>
      </c>
      <c r="F20" s="4" t="s">
        <v>169</v>
      </c>
      <c r="G20" s="4" t="s">
        <v>170</v>
      </c>
      <c r="H20" s="4" t="s">
        <v>171</v>
      </c>
      <c r="I20" s="4" t="s">
        <v>56</v>
      </c>
      <c r="J20" s="4" t="s">
        <v>83</v>
      </c>
      <c r="K20" s="4" t="s">
        <v>62</v>
      </c>
      <c r="L20" s="4" t="s">
        <v>247</v>
      </c>
      <c r="M20" s="8" t="str">
        <f ca="1">HYPERLINK("#"&amp;CELL("direccion",Tabla_472796!A40),"13")</f>
        <v>13</v>
      </c>
      <c r="N20" s="8" t="s">
        <v>268</v>
      </c>
      <c r="O20" s="8" t="s">
        <v>269</v>
      </c>
      <c r="P20" s="4" t="s">
        <v>69</v>
      </c>
      <c r="Q20" s="8" t="s">
        <v>305</v>
      </c>
      <c r="R20" s="4" t="s">
        <v>81</v>
      </c>
      <c r="S20" s="3">
        <v>45747</v>
      </c>
    </row>
    <row r="21" spans="1:19" x14ac:dyDescent="0.25">
      <c r="A21" s="4">
        <v>2025</v>
      </c>
      <c r="B21" s="3">
        <v>45658</v>
      </c>
      <c r="C21" s="3">
        <v>45747</v>
      </c>
      <c r="D21" s="4" t="s">
        <v>92</v>
      </c>
      <c r="E21" s="4" t="s">
        <v>102</v>
      </c>
      <c r="F21" s="4" t="s">
        <v>172</v>
      </c>
      <c r="G21" s="4" t="s">
        <v>173</v>
      </c>
      <c r="H21" s="4" t="s">
        <v>174</v>
      </c>
      <c r="I21" s="4" t="s">
        <v>56</v>
      </c>
      <c r="J21" s="4" t="s">
        <v>83</v>
      </c>
      <c r="K21" s="4" t="s">
        <v>58</v>
      </c>
      <c r="L21" s="4" t="s">
        <v>243</v>
      </c>
      <c r="M21" s="8" t="str">
        <f ca="1">HYPERLINK("#"&amp;CELL("direccion",Tabla_472796!A43),"14")</f>
        <v>14</v>
      </c>
      <c r="N21" s="8" t="s">
        <v>251</v>
      </c>
      <c r="O21" s="8" t="s">
        <v>270</v>
      </c>
      <c r="P21" s="4" t="s">
        <v>69</v>
      </c>
      <c r="Q21" s="8" t="s">
        <v>305</v>
      </c>
      <c r="R21" s="4" t="s">
        <v>81</v>
      </c>
      <c r="S21" s="3">
        <v>45747</v>
      </c>
    </row>
    <row r="22" spans="1:19" x14ac:dyDescent="0.25">
      <c r="A22" s="4">
        <v>2025</v>
      </c>
      <c r="B22" s="3">
        <v>45658</v>
      </c>
      <c r="C22" s="3">
        <v>45747</v>
      </c>
      <c r="D22" s="4" t="s">
        <v>84</v>
      </c>
      <c r="E22" s="4" t="s">
        <v>103</v>
      </c>
      <c r="F22" s="4" t="s">
        <v>175</v>
      </c>
      <c r="G22" s="4" t="s">
        <v>176</v>
      </c>
      <c r="H22" s="4" t="s">
        <v>177</v>
      </c>
      <c r="I22" s="4" t="s">
        <v>57</v>
      </c>
      <c r="J22" s="4" t="s">
        <v>83</v>
      </c>
      <c r="K22" s="4" t="s">
        <v>58</v>
      </c>
      <c r="L22" s="4" t="s">
        <v>243</v>
      </c>
      <c r="M22" s="8" t="str">
        <f ca="1">HYPERLINK("#"&amp;CELL("direccion",Tabla_472796!A46),"15")</f>
        <v>15</v>
      </c>
      <c r="N22" s="8" t="s">
        <v>251</v>
      </c>
      <c r="O22" s="8" t="s">
        <v>271</v>
      </c>
      <c r="P22" s="4" t="s">
        <v>69</v>
      </c>
      <c r="Q22" s="8" t="s">
        <v>305</v>
      </c>
      <c r="R22" s="4" t="s">
        <v>81</v>
      </c>
      <c r="S22" s="3">
        <v>45747</v>
      </c>
    </row>
    <row r="23" spans="1:19" x14ac:dyDescent="0.25">
      <c r="A23" s="4">
        <v>2025</v>
      </c>
      <c r="B23" s="3">
        <v>45658</v>
      </c>
      <c r="C23" s="3">
        <v>45747</v>
      </c>
      <c r="D23" s="4" t="s">
        <v>86</v>
      </c>
      <c r="E23" s="4" t="s">
        <v>104</v>
      </c>
      <c r="F23" s="4" t="s">
        <v>178</v>
      </c>
      <c r="G23" s="4" t="s">
        <v>179</v>
      </c>
      <c r="H23" s="4" t="s">
        <v>180</v>
      </c>
      <c r="I23" s="4" t="s">
        <v>56</v>
      </c>
      <c r="J23" s="4" t="s">
        <v>83</v>
      </c>
      <c r="K23" s="4" t="s">
        <v>58</v>
      </c>
      <c r="L23" s="4" t="s">
        <v>243</v>
      </c>
      <c r="M23" s="8" t="str">
        <f ca="1">HYPERLINK("#"&amp;CELL("direccion",Tabla_472796!A49),"16")</f>
        <v>16</v>
      </c>
      <c r="N23" s="8" t="s">
        <v>251</v>
      </c>
      <c r="O23" s="8" t="s">
        <v>272</v>
      </c>
      <c r="P23" s="4" t="s">
        <v>69</v>
      </c>
      <c r="Q23" s="8" t="s">
        <v>305</v>
      </c>
      <c r="R23" s="4" t="s">
        <v>81</v>
      </c>
      <c r="S23" s="3">
        <v>45747</v>
      </c>
    </row>
    <row r="24" spans="1:19" x14ac:dyDescent="0.25">
      <c r="A24" s="4">
        <v>2025</v>
      </c>
      <c r="B24" s="3">
        <v>45658</v>
      </c>
      <c r="C24" s="3">
        <v>45747</v>
      </c>
      <c r="D24" s="4" t="s">
        <v>86</v>
      </c>
      <c r="E24" s="4" t="s">
        <v>105</v>
      </c>
      <c r="F24" s="4" t="s">
        <v>181</v>
      </c>
      <c r="G24" s="4" t="s">
        <v>182</v>
      </c>
      <c r="H24" s="4" t="s">
        <v>183</v>
      </c>
      <c r="I24" s="4" t="s">
        <v>57</v>
      </c>
      <c r="J24" s="4" t="s">
        <v>83</v>
      </c>
      <c r="K24" s="4" t="s">
        <v>58</v>
      </c>
      <c r="L24" s="4" t="s">
        <v>243</v>
      </c>
      <c r="M24" s="8" t="str">
        <f ca="1">HYPERLINK("#"&amp;CELL("direccion",Tabla_472796!A52),"17")</f>
        <v>17</v>
      </c>
      <c r="N24" s="8" t="s">
        <v>251</v>
      </c>
      <c r="O24" s="8" t="s">
        <v>273</v>
      </c>
      <c r="P24" s="4" t="s">
        <v>69</v>
      </c>
      <c r="Q24" s="8" t="s">
        <v>305</v>
      </c>
      <c r="R24" s="4" t="s">
        <v>81</v>
      </c>
      <c r="S24" s="3">
        <v>45747</v>
      </c>
    </row>
    <row r="25" spans="1:19" x14ac:dyDescent="0.25">
      <c r="A25" s="4">
        <v>2025</v>
      </c>
      <c r="B25" s="3">
        <v>45658</v>
      </c>
      <c r="C25" s="3">
        <v>45747</v>
      </c>
      <c r="D25" s="4" t="s">
        <v>84</v>
      </c>
      <c r="E25" s="4" t="s">
        <v>106</v>
      </c>
      <c r="F25" s="4" t="s">
        <v>184</v>
      </c>
      <c r="G25" s="4" t="s">
        <v>139</v>
      </c>
      <c r="H25" s="4" t="s">
        <v>185</v>
      </c>
      <c r="I25" s="4" t="s">
        <v>56</v>
      </c>
      <c r="J25" s="4" t="s">
        <v>83</v>
      </c>
      <c r="K25" s="4" t="s">
        <v>63</v>
      </c>
      <c r="L25" s="4" t="s">
        <v>244</v>
      </c>
      <c r="M25" s="8" t="str">
        <f ca="1">HYPERLINK("#"&amp;CELL("direccion",Tabla_472796!A55),"18")</f>
        <v>18</v>
      </c>
      <c r="N25" s="8" t="s">
        <v>274</v>
      </c>
      <c r="O25" s="8" t="s">
        <v>275</v>
      </c>
      <c r="P25" s="4" t="s">
        <v>69</v>
      </c>
      <c r="Q25" s="8" t="s">
        <v>305</v>
      </c>
      <c r="R25" s="4" t="s">
        <v>81</v>
      </c>
      <c r="S25" s="3">
        <v>45747</v>
      </c>
    </row>
    <row r="26" spans="1:19" x14ac:dyDescent="0.25">
      <c r="A26" s="4">
        <v>2025</v>
      </c>
      <c r="B26" s="3">
        <v>45658</v>
      </c>
      <c r="C26" s="3">
        <v>45747</v>
      </c>
      <c r="D26" s="4" t="s">
        <v>86</v>
      </c>
      <c r="E26" s="4" t="s">
        <v>107</v>
      </c>
      <c r="F26" s="4" t="s">
        <v>186</v>
      </c>
      <c r="G26" s="4" t="s">
        <v>187</v>
      </c>
      <c r="H26" s="4" t="s">
        <v>188</v>
      </c>
      <c r="I26" s="4" t="s">
        <v>56</v>
      </c>
      <c r="J26" s="4" t="s">
        <v>83</v>
      </c>
      <c r="K26" s="4" t="s">
        <v>58</v>
      </c>
      <c r="L26" s="4" t="s">
        <v>243</v>
      </c>
      <c r="M26" s="8" t="str">
        <f ca="1">HYPERLINK("#"&amp;CELL("direccion",Tabla_472796!A58),"19")</f>
        <v>19</v>
      </c>
      <c r="N26" s="8" t="s">
        <v>251</v>
      </c>
      <c r="O26" s="8" t="s">
        <v>276</v>
      </c>
      <c r="P26" s="4" t="s">
        <v>69</v>
      </c>
      <c r="Q26" s="8" t="s">
        <v>305</v>
      </c>
      <c r="R26" s="4" t="s">
        <v>81</v>
      </c>
      <c r="S26" s="3">
        <v>45747</v>
      </c>
    </row>
    <row r="27" spans="1:19" x14ac:dyDescent="0.25">
      <c r="A27" s="4">
        <v>2025</v>
      </c>
      <c r="B27" s="3">
        <v>45658</v>
      </c>
      <c r="C27" s="3">
        <v>45747</v>
      </c>
      <c r="D27" s="4" t="s">
        <v>86</v>
      </c>
      <c r="E27" s="4" t="s">
        <v>108</v>
      </c>
      <c r="F27" s="4" t="s">
        <v>189</v>
      </c>
      <c r="G27" s="4" t="s">
        <v>190</v>
      </c>
      <c r="H27" s="4" t="s">
        <v>191</v>
      </c>
      <c r="I27" s="4" t="s">
        <v>57</v>
      </c>
      <c r="J27" s="4" t="s">
        <v>83</v>
      </c>
      <c r="K27" s="4" t="s">
        <v>58</v>
      </c>
      <c r="L27" s="4" t="s">
        <v>243</v>
      </c>
      <c r="M27" s="8" t="str">
        <f ca="1">HYPERLINK("#"&amp;CELL("direccion",Tabla_472796!A61),"20")</f>
        <v>20</v>
      </c>
      <c r="N27" s="8" t="s">
        <v>251</v>
      </c>
      <c r="O27" s="8" t="s">
        <v>277</v>
      </c>
      <c r="P27" s="4" t="s">
        <v>69</v>
      </c>
      <c r="Q27" s="8" t="s">
        <v>305</v>
      </c>
      <c r="R27" s="4" t="s">
        <v>81</v>
      </c>
      <c r="S27" s="3">
        <v>45747</v>
      </c>
    </row>
    <row r="28" spans="1:19" x14ac:dyDescent="0.25">
      <c r="A28" s="4">
        <v>2025</v>
      </c>
      <c r="B28" s="3">
        <v>45658</v>
      </c>
      <c r="C28" s="3">
        <v>45747</v>
      </c>
      <c r="D28" s="4" t="s">
        <v>109</v>
      </c>
      <c r="E28" s="4" t="s">
        <v>110</v>
      </c>
      <c r="F28" s="4" t="s">
        <v>192</v>
      </c>
      <c r="G28" s="4" t="s">
        <v>193</v>
      </c>
      <c r="H28" s="4" t="s">
        <v>194</v>
      </c>
      <c r="I28" s="4" t="s">
        <v>57</v>
      </c>
      <c r="J28" s="4" t="s">
        <v>83</v>
      </c>
      <c r="K28" s="4" t="s">
        <v>58</v>
      </c>
      <c r="L28" s="4" t="s">
        <v>243</v>
      </c>
      <c r="M28" s="8" t="str">
        <f ca="1">HYPERLINK("#"&amp;CELL("direccion",Tabla_472796!A64),"21")</f>
        <v>21</v>
      </c>
      <c r="N28" s="8" t="s">
        <v>251</v>
      </c>
      <c r="O28" s="8" t="s">
        <v>278</v>
      </c>
      <c r="P28" s="4" t="s">
        <v>69</v>
      </c>
      <c r="Q28" s="8" t="s">
        <v>305</v>
      </c>
      <c r="R28" s="4" t="s">
        <v>81</v>
      </c>
      <c r="S28" s="3">
        <v>45747</v>
      </c>
    </row>
    <row r="29" spans="1:19" x14ac:dyDescent="0.25">
      <c r="A29" s="4">
        <v>2025</v>
      </c>
      <c r="B29" s="3">
        <v>45658</v>
      </c>
      <c r="C29" s="3">
        <v>45747</v>
      </c>
      <c r="D29" s="4" t="s">
        <v>84</v>
      </c>
      <c r="E29" s="4" t="s">
        <v>111</v>
      </c>
      <c r="F29" s="4" t="s">
        <v>168</v>
      </c>
      <c r="G29" s="4" t="s">
        <v>168</v>
      </c>
      <c r="H29" s="4" t="s">
        <v>168</v>
      </c>
      <c r="I29" s="4"/>
      <c r="J29" s="4" t="s">
        <v>83</v>
      </c>
      <c r="K29" s="4" t="s">
        <v>58</v>
      </c>
      <c r="L29" s="4" t="s">
        <v>246</v>
      </c>
      <c r="M29" s="8" t="str">
        <f ca="1">HYPERLINK("#"&amp;CELL("direccion",Tabla_472796!A67),"22")</f>
        <v>22</v>
      </c>
      <c r="N29" s="8" t="s">
        <v>266</v>
      </c>
      <c r="O29" s="8" t="s">
        <v>267</v>
      </c>
      <c r="P29" s="4" t="s">
        <v>69</v>
      </c>
      <c r="Q29" s="8" t="s">
        <v>305</v>
      </c>
      <c r="R29" s="4" t="s">
        <v>81</v>
      </c>
      <c r="S29" s="3">
        <v>45747</v>
      </c>
    </row>
    <row r="30" spans="1:19" x14ac:dyDescent="0.25">
      <c r="A30" s="4">
        <v>2025</v>
      </c>
      <c r="B30" s="3">
        <v>45658</v>
      </c>
      <c r="C30" s="3">
        <v>45747</v>
      </c>
      <c r="D30" s="4" t="s">
        <v>97</v>
      </c>
      <c r="E30" s="4" t="s">
        <v>112</v>
      </c>
      <c r="F30" s="4" t="s">
        <v>195</v>
      </c>
      <c r="G30" s="4" t="s">
        <v>196</v>
      </c>
      <c r="H30" s="4" t="s">
        <v>197</v>
      </c>
      <c r="I30" s="4" t="s">
        <v>57</v>
      </c>
      <c r="J30" s="4" t="s">
        <v>83</v>
      </c>
      <c r="K30" s="4" t="s">
        <v>58</v>
      </c>
      <c r="L30" s="4" t="s">
        <v>243</v>
      </c>
      <c r="M30" s="8" t="str">
        <f ca="1">HYPERLINK("#"&amp;CELL("direccion",Tabla_472796!A70),"23")</f>
        <v>23</v>
      </c>
      <c r="N30" s="8" t="s">
        <v>251</v>
      </c>
      <c r="O30" s="8" t="s">
        <v>279</v>
      </c>
      <c r="P30" s="4" t="s">
        <v>69</v>
      </c>
      <c r="Q30" s="8" t="s">
        <v>305</v>
      </c>
      <c r="R30" s="4" t="s">
        <v>81</v>
      </c>
      <c r="S30" s="3">
        <v>45747</v>
      </c>
    </row>
    <row r="31" spans="1:19" x14ac:dyDescent="0.25">
      <c r="A31" s="4">
        <v>2025</v>
      </c>
      <c r="B31" s="3">
        <v>45658</v>
      </c>
      <c r="C31" s="3">
        <v>45747</v>
      </c>
      <c r="D31" s="4" t="s">
        <v>84</v>
      </c>
      <c r="E31" s="4" t="s">
        <v>113</v>
      </c>
      <c r="F31" s="4" t="s">
        <v>198</v>
      </c>
      <c r="G31" s="4" t="s">
        <v>179</v>
      </c>
      <c r="H31" s="4" t="s">
        <v>199</v>
      </c>
      <c r="I31" s="4" t="s">
        <v>57</v>
      </c>
      <c r="J31" s="4" t="s">
        <v>83</v>
      </c>
      <c r="K31" s="4" t="s">
        <v>58</v>
      </c>
      <c r="L31" s="4" t="s">
        <v>243</v>
      </c>
      <c r="M31" s="8" t="str">
        <f ca="1">HYPERLINK("#"&amp;CELL("direccion",Tabla_472796!A73),"24")</f>
        <v>24</v>
      </c>
      <c r="N31" s="8" t="s">
        <v>251</v>
      </c>
      <c r="O31" s="8" t="s">
        <v>280</v>
      </c>
      <c r="P31" s="4" t="s">
        <v>69</v>
      </c>
      <c r="Q31" s="8" t="s">
        <v>305</v>
      </c>
      <c r="R31" s="4" t="s">
        <v>81</v>
      </c>
      <c r="S31" s="3">
        <v>45747</v>
      </c>
    </row>
    <row r="32" spans="1:19" x14ac:dyDescent="0.25">
      <c r="A32" s="4">
        <v>2025</v>
      </c>
      <c r="B32" s="3">
        <v>45658</v>
      </c>
      <c r="C32" s="3">
        <v>45747</v>
      </c>
      <c r="D32" s="4" t="s">
        <v>84</v>
      </c>
      <c r="E32" s="4" t="s">
        <v>114</v>
      </c>
      <c r="F32" s="4" t="s">
        <v>200</v>
      </c>
      <c r="G32" s="4" t="s">
        <v>201</v>
      </c>
      <c r="H32" s="4" t="s">
        <v>202</v>
      </c>
      <c r="I32" s="4" t="s">
        <v>56</v>
      </c>
      <c r="J32" s="4" t="s">
        <v>83</v>
      </c>
      <c r="K32" s="4" t="s">
        <v>58</v>
      </c>
      <c r="L32" s="4" t="s">
        <v>243</v>
      </c>
      <c r="M32" s="8" t="str">
        <f ca="1">HYPERLINK("#"&amp;CELL("direccion",Tabla_472796!A76),"25")</f>
        <v>25</v>
      </c>
      <c r="N32" s="8" t="s">
        <v>251</v>
      </c>
      <c r="O32" s="8" t="s">
        <v>281</v>
      </c>
      <c r="P32" s="4" t="s">
        <v>69</v>
      </c>
      <c r="Q32" s="8" t="s">
        <v>305</v>
      </c>
      <c r="R32" s="4" t="s">
        <v>81</v>
      </c>
      <c r="S32" s="3">
        <v>45747</v>
      </c>
    </row>
    <row r="33" spans="1:19" x14ac:dyDescent="0.25">
      <c r="A33" s="4">
        <v>2025</v>
      </c>
      <c r="B33" s="3">
        <v>45658</v>
      </c>
      <c r="C33" s="3">
        <v>45747</v>
      </c>
      <c r="D33" s="4" t="s">
        <v>86</v>
      </c>
      <c r="E33" s="4" t="s">
        <v>115</v>
      </c>
      <c r="F33" s="4" t="s">
        <v>203</v>
      </c>
      <c r="G33" s="4" t="s">
        <v>204</v>
      </c>
      <c r="H33" s="4" t="s">
        <v>205</v>
      </c>
      <c r="I33" s="4" t="s">
        <v>56</v>
      </c>
      <c r="J33" s="4" t="s">
        <v>83</v>
      </c>
      <c r="K33" s="4" t="s">
        <v>58</v>
      </c>
      <c r="L33" s="4" t="s">
        <v>243</v>
      </c>
      <c r="M33" s="8" t="str">
        <f ca="1">HYPERLINK("#"&amp;CELL("direccion",Tabla_472796!A79),"26")</f>
        <v>26</v>
      </c>
      <c r="N33" s="8" t="s">
        <v>251</v>
      </c>
      <c r="O33" s="8" t="s">
        <v>282</v>
      </c>
      <c r="P33" s="4" t="s">
        <v>69</v>
      </c>
      <c r="Q33" s="8" t="s">
        <v>305</v>
      </c>
      <c r="R33" s="4" t="s">
        <v>81</v>
      </c>
      <c r="S33" s="3">
        <v>45747</v>
      </c>
    </row>
    <row r="34" spans="1:19" x14ac:dyDescent="0.25">
      <c r="A34" s="4">
        <v>2025</v>
      </c>
      <c r="B34" s="3">
        <v>45658</v>
      </c>
      <c r="C34" s="3">
        <v>45747</v>
      </c>
      <c r="D34" s="4" t="s">
        <v>86</v>
      </c>
      <c r="E34" s="4" t="s">
        <v>116</v>
      </c>
      <c r="F34" s="4" t="s">
        <v>206</v>
      </c>
      <c r="G34" s="4" t="s">
        <v>207</v>
      </c>
      <c r="H34" s="4" t="s">
        <v>190</v>
      </c>
      <c r="I34" s="4" t="s">
        <v>57</v>
      </c>
      <c r="J34" s="4" t="s">
        <v>83</v>
      </c>
      <c r="K34" s="4" t="s">
        <v>63</v>
      </c>
      <c r="L34" s="4" t="s">
        <v>248</v>
      </c>
      <c r="M34" s="8" t="str">
        <f ca="1">HYPERLINK("#"&amp;CELL("direccion",Tabla_472796!A82),"27")</f>
        <v>27</v>
      </c>
      <c r="N34" s="8" t="s">
        <v>283</v>
      </c>
      <c r="O34" s="8" t="s">
        <v>284</v>
      </c>
      <c r="P34" s="4" t="s">
        <v>69</v>
      </c>
      <c r="Q34" s="8" t="s">
        <v>305</v>
      </c>
      <c r="R34" s="4" t="s">
        <v>81</v>
      </c>
      <c r="S34" s="3">
        <v>45747</v>
      </c>
    </row>
    <row r="35" spans="1:19" x14ac:dyDescent="0.25">
      <c r="A35" s="4">
        <v>2025</v>
      </c>
      <c r="B35" s="3">
        <v>45658</v>
      </c>
      <c r="C35" s="3">
        <v>45747</v>
      </c>
      <c r="D35" s="4" t="s">
        <v>84</v>
      </c>
      <c r="E35" s="4" t="s">
        <v>117</v>
      </c>
      <c r="F35" s="4" t="s">
        <v>208</v>
      </c>
      <c r="G35" s="4" t="s">
        <v>209</v>
      </c>
      <c r="H35" s="4" t="s">
        <v>210</v>
      </c>
      <c r="I35" s="4" t="s">
        <v>56</v>
      </c>
      <c r="J35" s="4" t="s">
        <v>83</v>
      </c>
      <c r="K35" s="4" t="s">
        <v>58</v>
      </c>
      <c r="L35" s="4" t="s">
        <v>243</v>
      </c>
      <c r="M35" s="8" t="str">
        <f ca="1">HYPERLINK("#"&amp;CELL("direccion",Tabla_472796!A85),"28")</f>
        <v>28</v>
      </c>
      <c r="N35" s="8" t="s">
        <v>251</v>
      </c>
      <c r="O35" s="8" t="s">
        <v>285</v>
      </c>
      <c r="P35" s="4" t="s">
        <v>69</v>
      </c>
      <c r="Q35" s="8" t="s">
        <v>305</v>
      </c>
      <c r="R35" s="4" t="s">
        <v>81</v>
      </c>
      <c r="S35" s="3">
        <v>45747</v>
      </c>
    </row>
    <row r="36" spans="1:19" x14ac:dyDescent="0.25">
      <c r="A36" s="4">
        <v>2025</v>
      </c>
      <c r="B36" s="3">
        <v>45658</v>
      </c>
      <c r="C36" s="3">
        <v>45747</v>
      </c>
      <c r="D36" s="4" t="s">
        <v>86</v>
      </c>
      <c r="E36" s="4" t="s">
        <v>118</v>
      </c>
      <c r="F36" s="4" t="s">
        <v>168</v>
      </c>
      <c r="G36" s="4" t="s">
        <v>168</v>
      </c>
      <c r="H36" s="4" t="s">
        <v>168</v>
      </c>
      <c r="I36" s="4"/>
      <c r="J36" s="4" t="s">
        <v>83</v>
      </c>
      <c r="K36" s="4" t="s">
        <v>58</v>
      </c>
      <c r="L36" s="4" t="s">
        <v>246</v>
      </c>
      <c r="M36" s="8" t="str">
        <f ca="1">HYPERLINK("#"&amp;CELL("direccion",Tabla_472796!A88),"29")</f>
        <v>29</v>
      </c>
      <c r="N36" s="8" t="s">
        <v>266</v>
      </c>
      <c r="O36" s="8" t="s">
        <v>267</v>
      </c>
      <c r="P36" s="4" t="s">
        <v>69</v>
      </c>
      <c r="Q36" s="8" t="s">
        <v>305</v>
      </c>
      <c r="R36" s="4" t="s">
        <v>81</v>
      </c>
      <c r="S36" s="3">
        <v>45747</v>
      </c>
    </row>
    <row r="37" spans="1:19" x14ac:dyDescent="0.25">
      <c r="A37" s="4">
        <v>2025</v>
      </c>
      <c r="B37" s="3">
        <v>45658</v>
      </c>
      <c r="C37" s="3">
        <v>45747</v>
      </c>
      <c r="D37" s="4" t="s">
        <v>119</v>
      </c>
      <c r="E37" s="4" t="s">
        <v>120</v>
      </c>
      <c r="F37" s="4" t="s">
        <v>211</v>
      </c>
      <c r="G37" s="4" t="s">
        <v>212</v>
      </c>
      <c r="H37" s="4" t="s">
        <v>213</v>
      </c>
      <c r="I37" s="4" t="s">
        <v>57</v>
      </c>
      <c r="J37" s="4" t="s">
        <v>83</v>
      </c>
      <c r="K37" s="4" t="s">
        <v>58</v>
      </c>
      <c r="L37" s="4" t="s">
        <v>243</v>
      </c>
      <c r="M37" s="8" t="str">
        <f ca="1">HYPERLINK("#"&amp;CELL("direccion",Tabla_472796!A91),"30")</f>
        <v>30</v>
      </c>
      <c r="N37" s="8" t="s">
        <v>251</v>
      </c>
      <c r="O37" s="8" t="s">
        <v>286</v>
      </c>
      <c r="P37" s="4" t="s">
        <v>69</v>
      </c>
      <c r="Q37" s="8" t="s">
        <v>305</v>
      </c>
      <c r="R37" s="4" t="s">
        <v>81</v>
      </c>
      <c r="S37" s="3">
        <v>45747</v>
      </c>
    </row>
    <row r="38" spans="1:19" x14ac:dyDescent="0.25">
      <c r="A38" s="4">
        <v>2025</v>
      </c>
      <c r="B38" s="3">
        <v>45658</v>
      </c>
      <c r="C38" s="3">
        <v>45747</v>
      </c>
      <c r="D38" s="4" t="s">
        <v>84</v>
      </c>
      <c r="E38" s="4" t="s">
        <v>121</v>
      </c>
      <c r="F38" s="4" t="s">
        <v>168</v>
      </c>
      <c r="G38" s="4" t="s">
        <v>168</v>
      </c>
      <c r="H38" s="4" t="s">
        <v>168</v>
      </c>
      <c r="I38" s="4"/>
      <c r="J38" s="4" t="s">
        <v>83</v>
      </c>
      <c r="K38" s="4" t="s">
        <v>58</v>
      </c>
      <c r="L38" s="4" t="s">
        <v>246</v>
      </c>
      <c r="M38" s="8" t="str">
        <f ca="1">HYPERLINK("#"&amp;CELL("direccion",Tabla_472796!A94),"31")</f>
        <v>31</v>
      </c>
      <c r="N38" s="8" t="s">
        <v>266</v>
      </c>
      <c r="O38" s="8" t="s">
        <v>267</v>
      </c>
      <c r="P38" s="4" t="s">
        <v>69</v>
      </c>
      <c r="Q38" s="8" t="s">
        <v>305</v>
      </c>
      <c r="R38" s="4" t="s">
        <v>81</v>
      </c>
      <c r="S38" s="3">
        <v>45747</v>
      </c>
    </row>
    <row r="39" spans="1:19" x14ac:dyDescent="0.25">
      <c r="A39" s="4">
        <v>2025</v>
      </c>
      <c r="B39" s="3">
        <v>45658</v>
      </c>
      <c r="C39" s="3">
        <v>45747</v>
      </c>
      <c r="D39" s="4" t="s">
        <v>86</v>
      </c>
      <c r="E39" s="4" t="s">
        <v>122</v>
      </c>
      <c r="F39" s="4" t="s">
        <v>214</v>
      </c>
      <c r="G39" s="4" t="s">
        <v>152</v>
      </c>
      <c r="H39" s="4" t="s">
        <v>215</v>
      </c>
      <c r="I39" s="4" t="s">
        <v>56</v>
      </c>
      <c r="J39" s="4" t="s">
        <v>83</v>
      </c>
      <c r="K39" s="4" t="s">
        <v>64</v>
      </c>
      <c r="L39" s="4" t="s">
        <v>249</v>
      </c>
      <c r="M39" s="8" t="str">
        <f ca="1">HYPERLINK("#"&amp;CELL("direccion",Tabla_472796!A97),"32")</f>
        <v>32</v>
      </c>
      <c r="N39" s="8" t="s">
        <v>287</v>
      </c>
      <c r="O39" s="8" t="s">
        <v>288</v>
      </c>
      <c r="P39" s="4" t="s">
        <v>69</v>
      </c>
      <c r="Q39" s="8" t="s">
        <v>305</v>
      </c>
      <c r="R39" s="4" t="s">
        <v>81</v>
      </c>
      <c r="S39" s="3">
        <v>45747</v>
      </c>
    </row>
    <row r="40" spans="1:19" x14ac:dyDescent="0.25">
      <c r="A40" s="4">
        <v>2025</v>
      </c>
      <c r="B40" s="3">
        <v>45658</v>
      </c>
      <c r="C40" s="3">
        <v>45747</v>
      </c>
      <c r="D40" s="4" t="s">
        <v>86</v>
      </c>
      <c r="E40" s="4" t="s">
        <v>123</v>
      </c>
      <c r="F40" s="4" t="s">
        <v>216</v>
      </c>
      <c r="G40" s="4" t="s">
        <v>217</v>
      </c>
      <c r="H40" s="4" t="s">
        <v>218</v>
      </c>
      <c r="I40" s="4" t="s">
        <v>56</v>
      </c>
      <c r="J40" s="4" t="s">
        <v>83</v>
      </c>
      <c r="K40" s="4" t="s">
        <v>63</v>
      </c>
      <c r="L40" s="4" t="s">
        <v>244</v>
      </c>
      <c r="M40" s="8" t="str">
        <f ca="1">HYPERLINK("#"&amp;CELL("direccion",Tabla_472796!A100),"33")</f>
        <v>33</v>
      </c>
      <c r="N40" s="8" t="s">
        <v>289</v>
      </c>
      <c r="O40" s="8" t="s">
        <v>290</v>
      </c>
      <c r="P40" s="4" t="s">
        <v>69</v>
      </c>
      <c r="Q40" s="8" t="s">
        <v>305</v>
      </c>
      <c r="R40" s="4" t="s">
        <v>81</v>
      </c>
      <c r="S40" s="3">
        <v>45747</v>
      </c>
    </row>
    <row r="41" spans="1:19" x14ac:dyDescent="0.25">
      <c r="A41" s="4">
        <v>2025</v>
      </c>
      <c r="B41" s="3">
        <v>45658</v>
      </c>
      <c r="C41" s="3">
        <v>45747</v>
      </c>
      <c r="D41" s="4" t="s">
        <v>84</v>
      </c>
      <c r="E41" s="4" t="s">
        <v>124</v>
      </c>
      <c r="F41" s="4" t="s">
        <v>219</v>
      </c>
      <c r="G41" s="4" t="s">
        <v>220</v>
      </c>
      <c r="H41" s="4" t="s">
        <v>221</v>
      </c>
      <c r="I41" s="4" t="s">
        <v>57</v>
      </c>
      <c r="J41" s="4" t="s">
        <v>83</v>
      </c>
      <c r="K41" s="4" t="s">
        <v>58</v>
      </c>
      <c r="L41" s="4" t="s">
        <v>243</v>
      </c>
      <c r="M41" s="8" t="str">
        <f ca="1">HYPERLINK("#"&amp;CELL("direccion",Tabla_472796!A103),"34")</f>
        <v>34</v>
      </c>
      <c r="N41" s="8" t="s">
        <v>251</v>
      </c>
      <c r="O41" s="8" t="s">
        <v>291</v>
      </c>
      <c r="P41" s="4" t="s">
        <v>69</v>
      </c>
      <c r="Q41" s="8" t="s">
        <v>305</v>
      </c>
      <c r="R41" s="4" t="s">
        <v>81</v>
      </c>
      <c r="S41" s="3">
        <v>45747</v>
      </c>
    </row>
    <row r="42" spans="1:19" x14ac:dyDescent="0.25">
      <c r="A42" s="4">
        <v>2025</v>
      </c>
      <c r="B42" s="3">
        <v>45658</v>
      </c>
      <c r="C42" s="3">
        <v>45747</v>
      </c>
      <c r="D42" s="4" t="s">
        <v>86</v>
      </c>
      <c r="E42" s="4" t="s">
        <v>125</v>
      </c>
      <c r="F42" s="4" t="s">
        <v>222</v>
      </c>
      <c r="G42" s="4" t="s">
        <v>223</v>
      </c>
      <c r="H42" s="4" t="s">
        <v>224</v>
      </c>
      <c r="I42" s="4" t="s">
        <v>57</v>
      </c>
      <c r="J42" s="4" t="s">
        <v>83</v>
      </c>
      <c r="K42" s="4" t="s">
        <v>63</v>
      </c>
      <c r="L42" s="4" t="s">
        <v>250</v>
      </c>
      <c r="M42" s="8" t="str">
        <f ca="1">HYPERLINK("#"&amp;CELL("direccion",Tabla_472796!A106),"35")</f>
        <v>35</v>
      </c>
      <c r="N42" s="8" t="s">
        <v>292</v>
      </c>
      <c r="O42" s="8" t="s">
        <v>293</v>
      </c>
      <c r="P42" s="4" t="s">
        <v>69</v>
      </c>
      <c r="Q42" s="8" t="s">
        <v>305</v>
      </c>
      <c r="R42" s="4" t="s">
        <v>81</v>
      </c>
      <c r="S42" s="3">
        <v>45747</v>
      </c>
    </row>
    <row r="43" spans="1:19" x14ac:dyDescent="0.25">
      <c r="A43" s="4">
        <v>2025</v>
      </c>
      <c r="B43" s="3">
        <v>45658</v>
      </c>
      <c r="C43" s="3">
        <v>45747</v>
      </c>
      <c r="D43" s="4" t="s">
        <v>86</v>
      </c>
      <c r="E43" s="4" t="s">
        <v>126</v>
      </c>
      <c r="F43" s="4" t="s">
        <v>225</v>
      </c>
      <c r="G43" s="4" t="s">
        <v>226</v>
      </c>
      <c r="H43" s="4" t="s">
        <v>227</v>
      </c>
      <c r="I43" s="4" t="s">
        <v>57</v>
      </c>
      <c r="J43" s="4" t="s">
        <v>83</v>
      </c>
      <c r="K43" s="4" t="s">
        <v>63</v>
      </c>
      <c r="L43" s="4" t="s">
        <v>250</v>
      </c>
      <c r="M43" s="8" t="str">
        <f ca="1">HYPERLINK("#"&amp;CELL("direccion",Tabla_472796!A109),"36")</f>
        <v>36</v>
      </c>
      <c r="N43" s="8" t="s">
        <v>294</v>
      </c>
      <c r="O43" s="8" t="s">
        <v>295</v>
      </c>
      <c r="P43" s="4" t="s">
        <v>69</v>
      </c>
      <c r="Q43" s="8" t="s">
        <v>305</v>
      </c>
      <c r="R43" s="4" t="s">
        <v>81</v>
      </c>
      <c r="S43" s="3">
        <v>45747</v>
      </c>
    </row>
    <row r="44" spans="1:19" x14ac:dyDescent="0.25">
      <c r="A44" s="4">
        <v>2025</v>
      </c>
      <c r="B44" s="3">
        <v>45658</v>
      </c>
      <c r="C44" s="3">
        <v>45747</v>
      </c>
      <c r="D44" s="4" t="s">
        <v>90</v>
      </c>
      <c r="E44" s="4" t="s">
        <v>127</v>
      </c>
      <c r="F44" s="4" t="s">
        <v>228</v>
      </c>
      <c r="G44" s="4" t="s">
        <v>160</v>
      </c>
      <c r="H44" s="4" t="s">
        <v>229</v>
      </c>
      <c r="I44" s="4" t="s">
        <v>57</v>
      </c>
      <c r="J44" s="4" t="s">
        <v>83</v>
      </c>
      <c r="K44" s="4" t="s">
        <v>58</v>
      </c>
      <c r="L44" s="4" t="s">
        <v>243</v>
      </c>
      <c r="M44" s="8" t="str">
        <f ca="1">HYPERLINK("#"&amp;CELL("direccion",Tabla_472796!A112),"37")</f>
        <v>37</v>
      </c>
      <c r="N44" s="8" t="s">
        <v>251</v>
      </c>
      <c r="O44" s="8" t="s">
        <v>296</v>
      </c>
      <c r="P44" s="4" t="s">
        <v>69</v>
      </c>
      <c r="Q44" s="8" t="s">
        <v>305</v>
      </c>
      <c r="R44" s="4" t="s">
        <v>81</v>
      </c>
      <c r="S44" s="3">
        <v>45747</v>
      </c>
    </row>
    <row r="45" spans="1:19" x14ac:dyDescent="0.25">
      <c r="A45" s="4">
        <v>2025</v>
      </c>
      <c r="B45" s="3">
        <v>45658</v>
      </c>
      <c r="C45" s="3">
        <v>45747</v>
      </c>
      <c r="D45" s="4" t="s">
        <v>86</v>
      </c>
      <c r="E45" s="4" t="s">
        <v>128</v>
      </c>
      <c r="F45" s="4" t="s">
        <v>230</v>
      </c>
      <c r="G45" s="4" t="s">
        <v>231</v>
      </c>
      <c r="H45" s="4" t="s">
        <v>232</v>
      </c>
      <c r="I45" s="4" t="s">
        <v>57</v>
      </c>
      <c r="J45" s="4" t="s">
        <v>83</v>
      </c>
      <c r="K45" s="4" t="s">
        <v>58</v>
      </c>
      <c r="L45" s="4" t="s">
        <v>243</v>
      </c>
      <c r="M45" s="8" t="str">
        <f ca="1">HYPERLINK("#"&amp;CELL("direccion",Tabla_472796!A115),"38")</f>
        <v>38</v>
      </c>
      <c r="N45" s="8" t="s">
        <v>251</v>
      </c>
      <c r="O45" s="8" t="s">
        <v>297</v>
      </c>
      <c r="P45" s="4" t="s">
        <v>69</v>
      </c>
      <c r="Q45" s="8" t="s">
        <v>305</v>
      </c>
      <c r="R45" s="4" t="s">
        <v>81</v>
      </c>
      <c r="S45" s="3">
        <v>45747</v>
      </c>
    </row>
    <row r="46" spans="1:19" x14ac:dyDescent="0.25">
      <c r="A46" s="4">
        <v>2025</v>
      </c>
      <c r="B46" s="3">
        <v>45658</v>
      </c>
      <c r="C46" s="3">
        <v>45747</v>
      </c>
      <c r="D46" s="4" t="s">
        <v>92</v>
      </c>
      <c r="E46" s="4" t="s">
        <v>129</v>
      </c>
      <c r="F46" s="4" t="s">
        <v>233</v>
      </c>
      <c r="G46" s="4" t="s">
        <v>234</v>
      </c>
      <c r="H46" s="4" t="s">
        <v>193</v>
      </c>
      <c r="I46" s="4" t="s">
        <v>56</v>
      </c>
      <c r="J46" s="4" t="s">
        <v>83</v>
      </c>
      <c r="K46" s="4" t="s">
        <v>64</v>
      </c>
      <c r="L46" s="4" t="s">
        <v>244</v>
      </c>
      <c r="M46" s="8" t="str">
        <f ca="1">HYPERLINK("#"&amp;CELL("direccion",Tabla_472796!A118),"39")</f>
        <v>39</v>
      </c>
      <c r="N46" s="8" t="s">
        <v>298</v>
      </c>
      <c r="O46" s="8" t="s">
        <v>299</v>
      </c>
      <c r="P46" s="4" t="s">
        <v>69</v>
      </c>
      <c r="Q46" s="8" t="s">
        <v>305</v>
      </c>
      <c r="R46" s="4" t="s">
        <v>81</v>
      </c>
      <c r="S46" s="3">
        <v>45747</v>
      </c>
    </row>
    <row r="47" spans="1:19" x14ac:dyDescent="0.25">
      <c r="A47" s="4">
        <v>2025</v>
      </c>
      <c r="B47" s="3">
        <v>45658</v>
      </c>
      <c r="C47" s="3">
        <v>45747</v>
      </c>
      <c r="D47" s="4" t="s">
        <v>86</v>
      </c>
      <c r="E47" s="4" t="s">
        <v>130</v>
      </c>
      <c r="F47" s="4" t="s">
        <v>235</v>
      </c>
      <c r="G47" s="4" t="s">
        <v>236</v>
      </c>
      <c r="H47" s="4" t="s">
        <v>217</v>
      </c>
      <c r="I47" s="4" t="s">
        <v>57</v>
      </c>
      <c r="J47" s="4" t="s">
        <v>83</v>
      </c>
      <c r="K47" s="4" t="s">
        <v>63</v>
      </c>
      <c r="L47" s="4" t="s">
        <v>248</v>
      </c>
      <c r="M47" s="8" t="str">
        <f ca="1">HYPERLINK("#"&amp;CELL("direccion",Tabla_472796!A121),"40")</f>
        <v>40</v>
      </c>
      <c r="N47" s="8" t="s">
        <v>300</v>
      </c>
      <c r="O47" s="8" t="s">
        <v>301</v>
      </c>
      <c r="P47" s="4" t="s">
        <v>69</v>
      </c>
      <c r="Q47" s="8" t="s">
        <v>305</v>
      </c>
      <c r="R47" s="4" t="s">
        <v>81</v>
      </c>
      <c r="S47" s="3">
        <v>45747</v>
      </c>
    </row>
    <row r="48" spans="1:19" x14ac:dyDescent="0.25">
      <c r="A48" s="4">
        <v>2025</v>
      </c>
      <c r="B48" s="3">
        <v>45658</v>
      </c>
      <c r="C48" s="3">
        <v>45747</v>
      </c>
      <c r="D48" s="4" t="s">
        <v>86</v>
      </c>
      <c r="E48" s="4" t="s">
        <v>131</v>
      </c>
      <c r="F48" s="4" t="s">
        <v>237</v>
      </c>
      <c r="G48" s="4" t="s">
        <v>191</v>
      </c>
      <c r="H48" s="4" t="s">
        <v>151</v>
      </c>
      <c r="I48" s="4" t="s">
        <v>56</v>
      </c>
      <c r="J48" s="4" t="s">
        <v>83</v>
      </c>
      <c r="K48" s="4" t="s">
        <v>58</v>
      </c>
      <c r="L48" s="4" t="s">
        <v>243</v>
      </c>
      <c r="M48" s="8" t="str">
        <f ca="1">HYPERLINK("#"&amp;CELL("direccion",Tabla_472796!A124),"41")</f>
        <v>41</v>
      </c>
      <c r="N48" s="8" t="s">
        <v>251</v>
      </c>
      <c r="O48" s="8" t="s">
        <v>302</v>
      </c>
      <c r="P48" s="4" t="s">
        <v>69</v>
      </c>
      <c r="Q48" s="8" t="s">
        <v>305</v>
      </c>
      <c r="R48" s="4" t="s">
        <v>81</v>
      </c>
      <c r="S48" s="3">
        <v>45747</v>
      </c>
    </row>
    <row r="49" spans="1:19" x14ac:dyDescent="0.25">
      <c r="A49" s="4">
        <v>2025</v>
      </c>
      <c r="B49" s="3">
        <v>45658</v>
      </c>
      <c r="C49" s="3">
        <v>45747</v>
      </c>
      <c r="D49" s="4" t="s">
        <v>84</v>
      </c>
      <c r="E49" s="4" t="s">
        <v>132</v>
      </c>
      <c r="F49" s="4" t="s">
        <v>238</v>
      </c>
      <c r="G49" s="4" t="s">
        <v>239</v>
      </c>
      <c r="H49" s="4" t="s">
        <v>240</v>
      </c>
      <c r="I49" s="4" t="s">
        <v>57</v>
      </c>
      <c r="J49" s="4" t="s">
        <v>83</v>
      </c>
      <c r="K49" s="4" t="s">
        <v>58</v>
      </c>
      <c r="L49" s="4" t="s">
        <v>243</v>
      </c>
      <c r="M49" s="8" t="str">
        <f ca="1">HYPERLINK("#"&amp;CELL("direccion",Tabla_472796!A127),"42")</f>
        <v>42</v>
      </c>
      <c r="N49" s="8" t="s">
        <v>251</v>
      </c>
      <c r="O49" s="8" t="s">
        <v>303</v>
      </c>
      <c r="P49" s="4" t="s">
        <v>69</v>
      </c>
      <c r="Q49" s="8" t="s">
        <v>305</v>
      </c>
      <c r="R49" s="4" t="s">
        <v>81</v>
      </c>
      <c r="S49" s="3">
        <v>45747</v>
      </c>
    </row>
    <row r="50" spans="1:19" x14ac:dyDescent="0.25">
      <c r="A50" s="4">
        <v>2025</v>
      </c>
      <c r="B50" s="3">
        <v>45658</v>
      </c>
      <c r="C50" s="3">
        <v>45747</v>
      </c>
      <c r="D50" s="4" t="s">
        <v>86</v>
      </c>
      <c r="E50" s="4" t="s">
        <v>133</v>
      </c>
      <c r="F50" s="4" t="s">
        <v>168</v>
      </c>
      <c r="G50" s="4" t="s">
        <v>168</v>
      </c>
      <c r="H50" s="4" t="s">
        <v>168</v>
      </c>
      <c r="I50" s="4"/>
      <c r="J50" s="4" t="s">
        <v>83</v>
      </c>
      <c r="K50" s="4" t="s">
        <v>58</v>
      </c>
      <c r="L50" s="4" t="s">
        <v>246</v>
      </c>
      <c r="M50" s="8" t="str">
        <f ca="1">HYPERLINK("#"&amp;CELL("direccion",Tabla_472796!A130),"43")</f>
        <v>43</v>
      </c>
      <c r="N50" s="8" t="s">
        <v>266</v>
      </c>
      <c r="O50" s="8" t="s">
        <v>267</v>
      </c>
      <c r="P50" s="4" t="s">
        <v>69</v>
      </c>
      <c r="Q50" s="8" t="s">
        <v>305</v>
      </c>
      <c r="R50" s="4" t="s">
        <v>81</v>
      </c>
      <c r="S50" s="3">
        <v>45747</v>
      </c>
    </row>
    <row r="51" spans="1:19" x14ac:dyDescent="0.25">
      <c r="A51" s="4">
        <v>2025</v>
      </c>
      <c r="B51" s="3">
        <v>45658</v>
      </c>
      <c r="C51" s="3">
        <v>45747</v>
      </c>
      <c r="D51" s="4" t="s">
        <v>86</v>
      </c>
      <c r="E51" s="4" t="s">
        <v>134</v>
      </c>
      <c r="F51" s="4" t="s">
        <v>241</v>
      </c>
      <c r="G51" s="4" t="s">
        <v>242</v>
      </c>
      <c r="H51" s="4" t="s">
        <v>152</v>
      </c>
      <c r="I51" s="4" t="s">
        <v>57</v>
      </c>
      <c r="J51" s="4" t="s">
        <v>83</v>
      </c>
      <c r="K51" s="4" t="s">
        <v>58</v>
      </c>
      <c r="L51" s="4" t="s">
        <v>243</v>
      </c>
      <c r="M51" s="8" t="str">
        <f ca="1">HYPERLINK("#"&amp;CELL("direccion",Tabla_472796!A133),"44")</f>
        <v>44</v>
      </c>
      <c r="N51" s="8" t="s">
        <v>251</v>
      </c>
      <c r="O51" s="8" t="s">
        <v>304</v>
      </c>
      <c r="P51" s="4" t="s">
        <v>69</v>
      </c>
      <c r="Q51" s="8" t="s">
        <v>305</v>
      </c>
      <c r="R51" s="4" t="s">
        <v>81</v>
      </c>
      <c r="S51" s="3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10" r:id="rId1"/>
    <hyperlink ref="N11" r:id="rId2"/>
    <hyperlink ref="N12" r:id="rId3"/>
    <hyperlink ref="N13" r:id="rId4"/>
    <hyperlink ref="N14" r:id="rId5"/>
    <hyperlink ref="N15" r:id="rId6"/>
    <hyperlink ref="N16" r:id="rId7"/>
    <hyperlink ref="N17" r:id="rId8"/>
    <hyperlink ref="N18" r:id="rId9"/>
    <hyperlink ref="N19" r:id="rId10"/>
    <hyperlink ref="N20" r:id="rId11"/>
    <hyperlink ref="N21" r:id="rId12"/>
    <hyperlink ref="N22" r:id="rId13"/>
    <hyperlink ref="N23" r:id="rId14"/>
    <hyperlink ref="N24" r:id="rId15"/>
    <hyperlink ref="N25" r:id="rId16"/>
    <hyperlink ref="N26" r:id="rId17"/>
    <hyperlink ref="N27" r:id="rId18"/>
    <hyperlink ref="N28" r:id="rId19"/>
    <hyperlink ref="N29" r:id="rId20"/>
    <hyperlink ref="N30" r:id="rId21"/>
    <hyperlink ref="N31" r:id="rId22"/>
    <hyperlink ref="N32" r:id="rId23"/>
    <hyperlink ref="N33" r:id="rId24"/>
    <hyperlink ref="N34" r:id="rId25"/>
    <hyperlink ref="N35" r:id="rId26"/>
    <hyperlink ref="N36" r:id="rId27"/>
    <hyperlink ref="N37" r:id="rId28"/>
    <hyperlink ref="N38" r:id="rId29"/>
    <hyperlink ref="N39" r:id="rId30"/>
    <hyperlink ref="N40" r:id="rId31"/>
    <hyperlink ref="N41" r:id="rId32"/>
    <hyperlink ref="N42" r:id="rId33"/>
    <hyperlink ref="N43" r:id="rId34"/>
    <hyperlink ref="N44" r:id="rId35"/>
    <hyperlink ref="N45" r:id="rId36"/>
    <hyperlink ref="N46" r:id="rId37"/>
    <hyperlink ref="N47" r:id="rId38"/>
    <hyperlink ref="N48" r:id="rId39"/>
    <hyperlink ref="N49" r:id="rId40"/>
    <hyperlink ref="N50" r:id="rId41"/>
    <hyperlink ref="O8" r:id="rId42"/>
    <hyperlink ref="O9" r:id="rId43"/>
    <hyperlink ref="O10" r:id="rId44"/>
    <hyperlink ref="O11" r:id="rId45"/>
    <hyperlink ref="O12" r:id="rId46"/>
    <hyperlink ref="O13" r:id="rId47"/>
    <hyperlink ref="O14" r:id="rId48"/>
    <hyperlink ref="O15" r:id="rId49"/>
    <hyperlink ref="O16" r:id="rId50"/>
    <hyperlink ref="O17" r:id="rId51"/>
    <hyperlink ref="O18" r:id="rId52"/>
    <hyperlink ref="O19" r:id="rId53"/>
    <hyperlink ref="O20" r:id="rId54"/>
    <hyperlink ref="O21" r:id="rId55"/>
    <hyperlink ref="O22" r:id="rId56"/>
    <hyperlink ref="O23" r:id="rId57"/>
    <hyperlink ref="O24" r:id="rId58"/>
    <hyperlink ref="O25" r:id="rId59"/>
    <hyperlink ref="O26" r:id="rId60"/>
    <hyperlink ref="O27" r:id="rId61"/>
    <hyperlink ref="O28" r:id="rId62"/>
    <hyperlink ref="O29" r:id="rId63"/>
    <hyperlink ref="O30" r:id="rId64"/>
    <hyperlink ref="O31" r:id="rId65"/>
    <hyperlink ref="O32" r:id="rId66"/>
    <hyperlink ref="O33" r:id="rId67"/>
    <hyperlink ref="O34" r:id="rId68"/>
    <hyperlink ref="O35" r:id="rId69"/>
    <hyperlink ref="O36" r:id="rId70"/>
    <hyperlink ref="O37" r:id="rId71"/>
    <hyperlink ref="O38" r:id="rId72"/>
    <hyperlink ref="O39" r:id="rId73"/>
    <hyperlink ref="O40" r:id="rId74"/>
    <hyperlink ref="O41" r:id="rId75"/>
    <hyperlink ref="O42" r:id="rId76"/>
    <hyperlink ref="O43" r:id="rId77"/>
    <hyperlink ref="O44" r:id="rId78"/>
    <hyperlink ref="O45" r:id="rId79"/>
    <hyperlink ref="O46" r:id="rId80"/>
    <hyperlink ref="O47" r:id="rId81"/>
    <hyperlink ref="O48" r:id="rId82"/>
    <hyperlink ref="O49" r:id="rId83"/>
    <hyperlink ref="O50" r:id="rId84"/>
    <hyperlink ref="O51" r:id="rId85"/>
    <hyperlink ref="Q8" r:id="rId86"/>
    <hyperlink ref="Q9" r:id="rId87"/>
    <hyperlink ref="Q10" r:id="rId88"/>
    <hyperlink ref="Q11" r:id="rId89"/>
    <hyperlink ref="Q12" r:id="rId90"/>
    <hyperlink ref="Q13" r:id="rId91"/>
    <hyperlink ref="Q14" r:id="rId92"/>
    <hyperlink ref="Q15" r:id="rId93"/>
    <hyperlink ref="Q16" r:id="rId94"/>
    <hyperlink ref="Q17" r:id="rId95"/>
    <hyperlink ref="Q18" r:id="rId96"/>
    <hyperlink ref="Q19" r:id="rId97"/>
    <hyperlink ref="Q20" r:id="rId98"/>
    <hyperlink ref="Q21" r:id="rId99"/>
    <hyperlink ref="Q22" r:id="rId100"/>
    <hyperlink ref="Q23" r:id="rId101"/>
    <hyperlink ref="Q24" r:id="rId102"/>
    <hyperlink ref="Q25" r:id="rId103"/>
    <hyperlink ref="Q26" r:id="rId104"/>
    <hyperlink ref="Q27" r:id="rId105"/>
    <hyperlink ref="Q28" r:id="rId106"/>
    <hyperlink ref="Q29" r:id="rId107"/>
    <hyperlink ref="Q30" r:id="rId108"/>
    <hyperlink ref="Q31" r:id="rId109"/>
    <hyperlink ref="Q32" r:id="rId110"/>
    <hyperlink ref="Q33" r:id="rId111"/>
    <hyperlink ref="Q34" r:id="rId112"/>
    <hyperlink ref="Q35" r:id="rId113"/>
    <hyperlink ref="Q36" r:id="rId114"/>
    <hyperlink ref="Q37" r:id="rId115"/>
    <hyperlink ref="Q38" r:id="rId116"/>
    <hyperlink ref="Q39" r:id="rId117"/>
    <hyperlink ref="Q40" r:id="rId118"/>
    <hyperlink ref="Q41" r:id="rId119"/>
    <hyperlink ref="Q42" r:id="rId120"/>
    <hyperlink ref="Q43" r:id="rId121"/>
    <hyperlink ref="Q44" r:id="rId122"/>
    <hyperlink ref="Q45" r:id="rId123"/>
    <hyperlink ref="Q46" r:id="rId124"/>
    <hyperlink ref="Q47" r:id="rId125"/>
    <hyperlink ref="Q48" r:id="rId126"/>
    <hyperlink ref="Q49" r:id="rId127"/>
    <hyperlink ref="Q50" r:id="rId128"/>
    <hyperlink ref="Q51" r:id="rId12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4">
        <v>1</v>
      </c>
      <c r="B4" s="3" t="s">
        <v>306</v>
      </c>
      <c r="C4" s="3" t="s">
        <v>306</v>
      </c>
      <c r="D4" s="4" t="s">
        <v>306</v>
      </c>
      <c r="E4" s="4" t="s">
        <v>306</v>
      </c>
      <c r="F4" s="4" t="s">
        <v>306</v>
      </c>
    </row>
    <row r="5" spans="1:6" x14ac:dyDescent="0.25">
      <c r="A5" s="4">
        <v>1</v>
      </c>
      <c r="B5" s="3" t="s">
        <v>306</v>
      </c>
      <c r="C5" s="3" t="s">
        <v>306</v>
      </c>
      <c r="D5" s="4" t="s">
        <v>306</v>
      </c>
      <c r="E5" s="4" t="s">
        <v>306</v>
      </c>
      <c r="F5" s="4" t="s">
        <v>306</v>
      </c>
    </row>
    <row r="6" spans="1:6" x14ac:dyDescent="0.25">
      <c r="A6" s="4">
        <v>1</v>
      </c>
      <c r="B6" s="3" t="s">
        <v>306</v>
      </c>
      <c r="C6" s="3" t="s">
        <v>306</v>
      </c>
      <c r="D6" s="4" t="s">
        <v>306</v>
      </c>
      <c r="E6" s="4" t="s">
        <v>306</v>
      </c>
      <c r="F6" s="4" t="s">
        <v>306</v>
      </c>
    </row>
    <row r="7" spans="1:6" x14ac:dyDescent="0.25">
      <c r="A7" s="4">
        <v>2</v>
      </c>
      <c r="B7" s="3" t="s">
        <v>306</v>
      </c>
      <c r="C7" s="3" t="s">
        <v>306</v>
      </c>
      <c r="D7" s="4" t="s">
        <v>306</v>
      </c>
      <c r="E7" s="4" t="s">
        <v>306</v>
      </c>
      <c r="F7" s="4" t="s">
        <v>306</v>
      </c>
    </row>
    <row r="8" spans="1:6" x14ac:dyDescent="0.25">
      <c r="A8" s="4">
        <v>2</v>
      </c>
      <c r="B8" s="3" t="s">
        <v>306</v>
      </c>
      <c r="C8" s="3" t="s">
        <v>306</v>
      </c>
      <c r="D8" s="4" t="s">
        <v>306</v>
      </c>
      <c r="E8" s="4" t="s">
        <v>306</v>
      </c>
      <c r="F8" s="4" t="s">
        <v>306</v>
      </c>
    </row>
    <row r="9" spans="1:6" x14ac:dyDescent="0.25">
      <c r="A9" s="4">
        <v>2</v>
      </c>
      <c r="B9" s="3" t="s">
        <v>306</v>
      </c>
      <c r="C9" s="3" t="s">
        <v>306</v>
      </c>
      <c r="D9" s="4" t="s">
        <v>306</v>
      </c>
      <c r="E9" s="4" t="s">
        <v>306</v>
      </c>
      <c r="F9" s="4" t="s">
        <v>306</v>
      </c>
    </row>
    <row r="10" spans="1:6" x14ac:dyDescent="0.25">
      <c r="A10" s="4">
        <v>3</v>
      </c>
      <c r="B10" s="3">
        <v>44256</v>
      </c>
      <c r="C10" s="9">
        <v>2022</v>
      </c>
      <c r="D10" s="4" t="s">
        <v>307</v>
      </c>
      <c r="E10" s="4" t="s">
        <v>308</v>
      </c>
      <c r="F10" s="4" t="s">
        <v>309</v>
      </c>
    </row>
    <row r="11" spans="1:6" x14ac:dyDescent="0.25">
      <c r="A11" s="4">
        <v>3</v>
      </c>
      <c r="B11" s="3">
        <v>43739</v>
      </c>
      <c r="C11" s="9">
        <v>2021</v>
      </c>
      <c r="D11" s="4" t="s">
        <v>310</v>
      </c>
      <c r="E11" s="4" t="s">
        <v>308</v>
      </c>
      <c r="F11" s="4" t="s">
        <v>309</v>
      </c>
    </row>
    <row r="12" spans="1:6" x14ac:dyDescent="0.25">
      <c r="A12" s="4">
        <v>3</v>
      </c>
      <c r="B12" s="3">
        <v>42887</v>
      </c>
      <c r="C12" s="3">
        <v>43709</v>
      </c>
      <c r="D12" s="4" t="s">
        <v>311</v>
      </c>
      <c r="E12" s="4" t="s">
        <v>308</v>
      </c>
      <c r="F12" s="4" t="s">
        <v>309</v>
      </c>
    </row>
    <row r="13" spans="1:6" x14ac:dyDescent="0.25">
      <c r="A13" s="4">
        <v>4</v>
      </c>
      <c r="B13" s="10" t="s">
        <v>312</v>
      </c>
      <c r="C13" s="10" t="s">
        <v>312</v>
      </c>
      <c r="D13" s="4" t="s">
        <v>312</v>
      </c>
      <c r="E13" s="4" t="s">
        <v>312</v>
      </c>
      <c r="F13" s="4" t="s">
        <v>312</v>
      </c>
    </row>
    <row r="14" spans="1:6" x14ac:dyDescent="0.25">
      <c r="A14" s="4">
        <v>4</v>
      </c>
      <c r="B14" s="10" t="s">
        <v>312</v>
      </c>
      <c r="C14" s="10" t="s">
        <v>312</v>
      </c>
      <c r="D14" s="4" t="s">
        <v>312</v>
      </c>
      <c r="E14" s="4" t="s">
        <v>312</v>
      </c>
      <c r="F14" s="4" t="s">
        <v>312</v>
      </c>
    </row>
    <row r="15" spans="1:6" x14ac:dyDescent="0.25">
      <c r="A15" s="4">
        <v>4</v>
      </c>
      <c r="B15" s="10" t="s">
        <v>312</v>
      </c>
      <c r="C15" s="10" t="s">
        <v>312</v>
      </c>
      <c r="D15" s="4" t="s">
        <v>312</v>
      </c>
      <c r="E15" s="4" t="s">
        <v>312</v>
      </c>
      <c r="F15" s="4" t="s">
        <v>312</v>
      </c>
    </row>
    <row r="16" spans="1:6" x14ac:dyDescent="0.25">
      <c r="A16" s="4">
        <v>5</v>
      </c>
      <c r="B16" s="3" t="s">
        <v>306</v>
      </c>
      <c r="C16" s="3" t="s">
        <v>306</v>
      </c>
      <c r="D16" s="4" t="s">
        <v>306</v>
      </c>
      <c r="E16" s="4" t="s">
        <v>306</v>
      </c>
      <c r="F16" s="4" t="s">
        <v>306</v>
      </c>
    </row>
    <row r="17" spans="1:6" x14ac:dyDescent="0.25">
      <c r="A17" s="4">
        <v>5</v>
      </c>
      <c r="B17" s="3" t="s">
        <v>306</v>
      </c>
      <c r="C17" s="3" t="s">
        <v>306</v>
      </c>
      <c r="D17" s="4" t="s">
        <v>306</v>
      </c>
      <c r="E17" s="4" t="s">
        <v>306</v>
      </c>
      <c r="F17" s="4" t="s">
        <v>306</v>
      </c>
    </row>
    <row r="18" spans="1:6" x14ac:dyDescent="0.25">
      <c r="A18" s="4">
        <v>5</v>
      </c>
      <c r="B18" s="3" t="s">
        <v>306</v>
      </c>
      <c r="C18" s="3" t="s">
        <v>306</v>
      </c>
      <c r="D18" s="4" t="s">
        <v>306</v>
      </c>
      <c r="E18" s="4" t="s">
        <v>306</v>
      </c>
      <c r="F18" s="4" t="s">
        <v>306</v>
      </c>
    </row>
    <row r="19" spans="1:6" x14ac:dyDescent="0.25">
      <c r="A19" s="4">
        <v>6</v>
      </c>
      <c r="B19" s="3" t="s">
        <v>306</v>
      </c>
      <c r="C19" s="3" t="s">
        <v>306</v>
      </c>
      <c r="D19" s="4" t="s">
        <v>306</v>
      </c>
      <c r="E19" s="4" t="s">
        <v>306</v>
      </c>
      <c r="F19" s="4" t="s">
        <v>306</v>
      </c>
    </row>
    <row r="20" spans="1:6" x14ac:dyDescent="0.25">
      <c r="A20" s="4">
        <v>6</v>
      </c>
      <c r="B20" s="3" t="s">
        <v>306</v>
      </c>
      <c r="C20" s="3" t="s">
        <v>306</v>
      </c>
      <c r="D20" s="4" t="s">
        <v>306</v>
      </c>
      <c r="E20" s="4" t="s">
        <v>306</v>
      </c>
      <c r="F20" s="4" t="s">
        <v>306</v>
      </c>
    </row>
    <row r="21" spans="1:6" x14ac:dyDescent="0.25">
      <c r="A21" s="4">
        <v>6</v>
      </c>
      <c r="B21" s="3" t="s">
        <v>306</v>
      </c>
      <c r="C21" s="3" t="s">
        <v>306</v>
      </c>
      <c r="D21" s="4" t="s">
        <v>306</v>
      </c>
      <c r="E21" s="4" t="s">
        <v>306</v>
      </c>
      <c r="F21" s="4" t="s">
        <v>306</v>
      </c>
    </row>
    <row r="22" spans="1:6" x14ac:dyDescent="0.25">
      <c r="A22" s="4">
        <v>7</v>
      </c>
      <c r="B22" s="3" t="s">
        <v>306</v>
      </c>
      <c r="C22" s="3" t="s">
        <v>306</v>
      </c>
      <c r="D22" s="4" t="s">
        <v>306</v>
      </c>
      <c r="E22" s="4" t="s">
        <v>306</v>
      </c>
      <c r="F22" s="4" t="s">
        <v>306</v>
      </c>
    </row>
    <row r="23" spans="1:6" x14ac:dyDescent="0.25">
      <c r="A23" s="4">
        <v>7</v>
      </c>
      <c r="B23" s="3" t="s">
        <v>306</v>
      </c>
      <c r="C23" s="3" t="s">
        <v>306</v>
      </c>
      <c r="D23" s="4" t="s">
        <v>306</v>
      </c>
      <c r="E23" s="4" t="s">
        <v>306</v>
      </c>
      <c r="F23" s="4" t="s">
        <v>306</v>
      </c>
    </row>
    <row r="24" spans="1:6" x14ac:dyDescent="0.25">
      <c r="A24" s="4">
        <v>7</v>
      </c>
      <c r="B24" s="3" t="s">
        <v>306</v>
      </c>
      <c r="C24" s="3" t="s">
        <v>306</v>
      </c>
      <c r="D24" s="4" t="s">
        <v>306</v>
      </c>
      <c r="E24" s="4" t="s">
        <v>306</v>
      </c>
      <c r="F24" s="4" t="s">
        <v>306</v>
      </c>
    </row>
    <row r="25" spans="1:6" x14ac:dyDescent="0.25">
      <c r="A25" s="4">
        <v>8</v>
      </c>
      <c r="B25" s="3" t="s">
        <v>306</v>
      </c>
      <c r="C25" s="3" t="s">
        <v>306</v>
      </c>
      <c r="D25" s="4" t="s">
        <v>306</v>
      </c>
      <c r="E25" s="4" t="s">
        <v>306</v>
      </c>
      <c r="F25" s="4" t="s">
        <v>306</v>
      </c>
    </row>
    <row r="26" spans="1:6" x14ac:dyDescent="0.25">
      <c r="A26" s="4">
        <v>8</v>
      </c>
      <c r="B26" s="3" t="s">
        <v>306</v>
      </c>
      <c r="C26" s="3" t="s">
        <v>306</v>
      </c>
      <c r="D26" s="4" t="s">
        <v>306</v>
      </c>
      <c r="E26" s="4" t="s">
        <v>306</v>
      </c>
      <c r="F26" s="4" t="s">
        <v>306</v>
      </c>
    </row>
    <row r="27" spans="1:6" x14ac:dyDescent="0.25">
      <c r="A27" s="4">
        <v>8</v>
      </c>
      <c r="B27" s="3" t="s">
        <v>306</v>
      </c>
      <c r="C27" s="3" t="s">
        <v>306</v>
      </c>
      <c r="D27" s="4" t="s">
        <v>306</v>
      </c>
      <c r="E27" s="4" t="s">
        <v>306</v>
      </c>
      <c r="F27" s="4" t="s">
        <v>306</v>
      </c>
    </row>
    <row r="28" spans="1:6" x14ac:dyDescent="0.25">
      <c r="A28" s="4">
        <v>9</v>
      </c>
      <c r="B28" s="3">
        <v>43749</v>
      </c>
      <c r="C28" s="3">
        <v>44074</v>
      </c>
      <c r="D28" s="4" t="s">
        <v>313</v>
      </c>
      <c r="E28" s="4" t="s">
        <v>99</v>
      </c>
      <c r="F28" s="4" t="s">
        <v>314</v>
      </c>
    </row>
    <row r="29" spans="1:6" x14ac:dyDescent="0.25">
      <c r="A29" s="4">
        <v>9</v>
      </c>
      <c r="B29" s="3">
        <v>43466</v>
      </c>
      <c r="C29" s="3">
        <v>43748</v>
      </c>
      <c r="D29" s="4" t="s">
        <v>315</v>
      </c>
      <c r="E29" s="4" t="s">
        <v>316</v>
      </c>
      <c r="F29" s="4" t="s">
        <v>314</v>
      </c>
    </row>
    <row r="30" spans="1:6" x14ac:dyDescent="0.25">
      <c r="A30" s="4">
        <v>9</v>
      </c>
      <c r="B30" s="10" t="s">
        <v>317</v>
      </c>
      <c r="C30" s="3">
        <v>43465</v>
      </c>
      <c r="D30" s="4" t="s">
        <v>318</v>
      </c>
      <c r="E30" s="4" t="s">
        <v>319</v>
      </c>
      <c r="F30" s="4" t="s">
        <v>314</v>
      </c>
    </row>
    <row r="31" spans="1:6" x14ac:dyDescent="0.25">
      <c r="A31" s="4">
        <v>10</v>
      </c>
      <c r="B31" s="3" t="s">
        <v>306</v>
      </c>
      <c r="C31" s="3" t="s">
        <v>306</v>
      </c>
      <c r="D31" s="4" t="s">
        <v>306</v>
      </c>
      <c r="E31" s="4" t="s">
        <v>306</v>
      </c>
      <c r="F31" s="4" t="s">
        <v>306</v>
      </c>
    </row>
    <row r="32" spans="1:6" x14ac:dyDescent="0.25">
      <c r="A32" s="4">
        <v>10</v>
      </c>
      <c r="B32" s="3" t="s">
        <v>306</v>
      </c>
      <c r="C32" s="3" t="s">
        <v>306</v>
      </c>
      <c r="D32" s="4" t="s">
        <v>306</v>
      </c>
      <c r="E32" s="4" t="s">
        <v>306</v>
      </c>
      <c r="F32" s="4" t="s">
        <v>306</v>
      </c>
    </row>
    <row r="33" spans="1:6" x14ac:dyDescent="0.25">
      <c r="A33" s="4">
        <v>10</v>
      </c>
      <c r="B33" s="3" t="s">
        <v>306</v>
      </c>
      <c r="C33" s="3" t="s">
        <v>306</v>
      </c>
      <c r="D33" s="4" t="s">
        <v>306</v>
      </c>
      <c r="E33" s="4" t="s">
        <v>306</v>
      </c>
      <c r="F33" s="4" t="s">
        <v>306</v>
      </c>
    </row>
    <row r="34" spans="1:6" x14ac:dyDescent="0.25">
      <c r="A34" s="4">
        <v>11</v>
      </c>
      <c r="B34" s="3" t="s">
        <v>306</v>
      </c>
      <c r="C34" s="3" t="s">
        <v>306</v>
      </c>
      <c r="D34" s="4" t="s">
        <v>306</v>
      </c>
      <c r="E34" s="4" t="s">
        <v>306</v>
      </c>
      <c r="F34" s="4" t="s">
        <v>306</v>
      </c>
    </row>
    <row r="35" spans="1:6" x14ac:dyDescent="0.25">
      <c r="A35" s="4">
        <v>11</v>
      </c>
      <c r="B35" s="3" t="s">
        <v>306</v>
      </c>
      <c r="C35" s="3" t="s">
        <v>306</v>
      </c>
      <c r="D35" s="4" t="s">
        <v>306</v>
      </c>
      <c r="E35" s="4" t="s">
        <v>306</v>
      </c>
      <c r="F35" s="4" t="s">
        <v>306</v>
      </c>
    </row>
    <row r="36" spans="1:6" x14ac:dyDescent="0.25">
      <c r="A36" s="4">
        <v>11</v>
      </c>
      <c r="B36" s="3" t="s">
        <v>306</v>
      </c>
      <c r="C36" s="3" t="s">
        <v>306</v>
      </c>
      <c r="D36" s="4" t="s">
        <v>306</v>
      </c>
      <c r="E36" s="4" t="s">
        <v>306</v>
      </c>
      <c r="F36" s="4" t="s">
        <v>306</v>
      </c>
    </row>
    <row r="37" spans="1:6" x14ac:dyDescent="0.25">
      <c r="A37" s="4">
        <v>12</v>
      </c>
      <c r="B37" s="10" t="s">
        <v>168</v>
      </c>
      <c r="C37" s="10" t="s">
        <v>168</v>
      </c>
      <c r="D37" s="4" t="s">
        <v>168</v>
      </c>
      <c r="E37" s="4" t="s">
        <v>168</v>
      </c>
      <c r="F37" s="4" t="s">
        <v>168</v>
      </c>
    </row>
    <row r="38" spans="1:6" x14ac:dyDescent="0.25">
      <c r="A38" s="4">
        <v>12</v>
      </c>
      <c r="B38" s="10" t="s">
        <v>168</v>
      </c>
      <c r="C38" s="10" t="s">
        <v>168</v>
      </c>
      <c r="D38" s="4" t="s">
        <v>168</v>
      </c>
      <c r="E38" s="4" t="s">
        <v>168</v>
      </c>
      <c r="F38" s="4" t="s">
        <v>168</v>
      </c>
    </row>
    <row r="39" spans="1:6" x14ac:dyDescent="0.25">
      <c r="A39" s="4">
        <v>12</v>
      </c>
      <c r="B39" s="10" t="s">
        <v>168</v>
      </c>
      <c r="C39" s="10" t="s">
        <v>168</v>
      </c>
      <c r="D39" s="4" t="s">
        <v>168</v>
      </c>
      <c r="E39" s="4" t="s">
        <v>168</v>
      </c>
      <c r="F39" s="4" t="s">
        <v>168</v>
      </c>
    </row>
    <row r="40" spans="1:6" x14ac:dyDescent="0.25">
      <c r="A40" s="4">
        <v>13</v>
      </c>
      <c r="B40" s="3">
        <v>43466</v>
      </c>
      <c r="C40" s="9">
        <v>2021</v>
      </c>
      <c r="D40" s="4" t="s">
        <v>320</v>
      </c>
      <c r="E40" s="4" t="s">
        <v>321</v>
      </c>
      <c r="F40" s="4" t="s">
        <v>322</v>
      </c>
    </row>
    <row r="41" spans="1:6" x14ac:dyDescent="0.25">
      <c r="A41" s="4">
        <v>13</v>
      </c>
      <c r="B41" s="3">
        <v>43328</v>
      </c>
      <c r="C41" s="3">
        <v>43438</v>
      </c>
      <c r="D41" s="4" t="s">
        <v>323</v>
      </c>
      <c r="E41" s="4" t="s">
        <v>324</v>
      </c>
      <c r="F41" s="4" t="s">
        <v>322</v>
      </c>
    </row>
    <row r="42" spans="1:6" x14ac:dyDescent="0.25">
      <c r="A42" s="4">
        <v>13</v>
      </c>
      <c r="B42" s="3">
        <v>41365</v>
      </c>
      <c r="C42" s="3">
        <v>43327</v>
      </c>
      <c r="D42" s="4" t="s">
        <v>323</v>
      </c>
      <c r="E42" s="4" t="s">
        <v>321</v>
      </c>
      <c r="F42" s="4" t="s">
        <v>322</v>
      </c>
    </row>
    <row r="43" spans="1:6" x14ac:dyDescent="0.25">
      <c r="A43" s="4">
        <v>14</v>
      </c>
      <c r="B43" s="3" t="s">
        <v>306</v>
      </c>
      <c r="C43" s="3" t="s">
        <v>306</v>
      </c>
      <c r="D43" s="4" t="s">
        <v>306</v>
      </c>
      <c r="E43" s="4" t="s">
        <v>306</v>
      </c>
      <c r="F43" s="4" t="s">
        <v>306</v>
      </c>
    </row>
    <row r="44" spans="1:6" x14ac:dyDescent="0.25">
      <c r="A44" s="4">
        <v>14</v>
      </c>
      <c r="B44" s="3" t="s">
        <v>306</v>
      </c>
      <c r="C44" s="3" t="s">
        <v>306</v>
      </c>
      <c r="D44" s="4" t="s">
        <v>306</v>
      </c>
      <c r="E44" s="4" t="s">
        <v>306</v>
      </c>
      <c r="F44" s="4" t="s">
        <v>306</v>
      </c>
    </row>
    <row r="45" spans="1:6" x14ac:dyDescent="0.25">
      <c r="A45" s="4">
        <v>14</v>
      </c>
      <c r="B45" s="3" t="s">
        <v>306</v>
      </c>
      <c r="C45" s="3" t="s">
        <v>306</v>
      </c>
      <c r="D45" s="4" t="s">
        <v>306</v>
      </c>
      <c r="E45" s="4" t="s">
        <v>306</v>
      </c>
      <c r="F45" s="4" t="s">
        <v>306</v>
      </c>
    </row>
    <row r="46" spans="1:6" x14ac:dyDescent="0.25">
      <c r="A46" s="4">
        <v>15</v>
      </c>
      <c r="B46" s="3" t="s">
        <v>306</v>
      </c>
      <c r="C46" s="3" t="s">
        <v>306</v>
      </c>
      <c r="D46" s="4" t="s">
        <v>306</v>
      </c>
      <c r="E46" s="4" t="s">
        <v>306</v>
      </c>
      <c r="F46" s="4" t="s">
        <v>306</v>
      </c>
    </row>
    <row r="47" spans="1:6" x14ac:dyDescent="0.25">
      <c r="A47" s="4">
        <v>15</v>
      </c>
      <c r="B47" s="3" t="s">
        <v>306</v>
      </c>
      <c r="C47" s="3" t="s">
        <v>306</v>
      </c>
      <c r="D47" s="4" t="s">
        <v>306</v>
      </c>
      <c r="E47" s="4" t="s">
        <v>306</v>
      </c>
      <c r="F47" s="4" t="s">
        <v>306</v>
      </c>
    </row>
    <row r="48" spans="1:6" x14ac:dyDescent="0.25">
      <c r="A48" s="4">
        <v>15</v>
      </c>
      <c r="B48" s="3" t="s">
        <v>306</v>
      </c>
      <c r="C48" s="3" t="s">
        <v>306</v>
      </c>
      <c r="D48" s="4" t="s">
        <v>306</v>
      </c>
      <c r="E48" s="4" t="s">
        <v>306</v>
      </c>
      <c r="F48" s="4" t="s">
        <v>306</v>
      </c>
    </row>
    <row r="49" spans="1:6" x14ac:dyDescent="0.25">
      <c r="A49" s="4">
        <v>16</v>
      </c>
      <c r="B49" s="3" t="s">
        <v>306</v>
      </c>
      <c r="C49" s="3" t="s">
        <v>306</v>
      </c>
      <c r="D49" s="4" t="s">
        <v>306</v>
      </c>
      <c r="E49" s="4" t="s">
        <v>306</v>
      </c>
      <c r="F49" s="4" t="s">
        <v>306</v>
      </c>
    </row>
    <row r="50" spans="1:6" x14ac:dyDescent="0.25">
      <c r="A50" s="4">
        <v>16</v>
      </c>
      <c r="B50" s="3" t="s">
        <v>306</v>
      </c>
      <c r="C50" s="3" t="s">
        <v>306</v>
      </c>
      <c r="D50" s="4" t="s">
        <v>306</v>
      </c>
      <c r="E50" s="4" t="s">
        <v>306</v>
      </c>
      <c r="F50" s="4" t="s">
        <v>306</v>
      </c>
    </row>
    <row r="51" spans="1:6" x14ac:dyDescent="0.25">
      <c r="A51" s="4">
        <v>16</v>
      </c>
      <c r="B51" s="3" t="s">
        <v>306</v>
      </c>
      <c r="C51" s="3" t="s">
        <v>306</v>
      </c>
      <c r="D51" s="4" t="s">
        <v>306</v>
      </c>
      <c r="E51" s="4" t="s">
        <v>306</v>
      </c>
      <c r="F51" s="4" t="s">
        <v>306</v>
      </c>
    </row>
    <row r="52" spans="1:6" x14ac:dyDescent="0.25">
      <c r="A52" s="4">
        <v>17</v>
      </c>
      <c r="B52" s="3" t="s">
        <v>306</v>
      </c>
      <c r="C52" s="3" t="s">
        <v>306</v>
      </c>
      <c r="D52" s="4" t="s">
        <v>306</v>
      </c>
      <c r="E52" s="4" t="s">
        <v>306</v>
      </c>
      <c r="F52" s="4" t="s">
        <v>306</v>
      </c>
    </row>
    <row r="53" spans="1:6" x14ac:dyDescent="0.25">
      <c r="A53" s="4">
        <v>17</v>
      </c>
      <c r="B53" s="3" t="s">
        <v>306</v>
      </c>
      <c r="C53" s="3" t="s">
        <v>306</v>
      </c>
      <c r="D53" s="4" t="s">
        <v>306</v>
      </c>
      <c r="E53" s="4" t="s">
        <v>306</v>
      </c>
      <c r="F53" s="4" t="s">
        <v>306</v>
      </c>
    </row>
    <row r="54" spans="1:6" x14ac:dyDescent="0.25">
      <c r="A54" s="4">
        <v>17</v>
      </c>
      <c r="B54" s="3" t="s">
        <v>306</v>
      </c>
      <c r="C54" s="3" t="s">
        <v>306</v>
      </c>
      <c r="D54" s="4" t="s">
        <v>306</v>
      </c>
      <c r="E54" s="4" t="s">
        <v>306</v>
      </c>
      <c r="F54" s="4" t="s">
        <v>306</v>
      </c>
    </row>
    <row r="55" spans="1:6" x14ac:dyDescent="0.25">
      <c r="A55" s="4">
        <v>18</v>
      </c>
      <c r="B55" s="3">
        <v>45047</v>
      </c>
      <c r="C55" s="10" t="s">
        <v>317</v>
      </c>
      <c r="D55" s="4" t="s">
        <v>325</v>
      </c>
      <c r="E55" s="4" t="s">
        <v>326</v>
      </c>
      <c r="F55" s="4" t="s">
        <v>309</v>
      </c>
    </row>
    <row r="56" spans="1:6" x14ac:dyDescent="0.25">
      <c r="A56" s="4">
        <v>18</v>
      </c>
      <c r="B56" s="3">
        <v>43922</v>
      </c>
      <c r="C56" s="3">
        <v>45017</v>
      </c>
      <c r="D56" s="4" t="s">
        <v>325</v>
      </c>
      <c r="E56" s="4" t="s">
        <v>327</v>
      </c>
      <c r="F56" s="4" t="s">
        <v>309</v>
      </c>
    </row>
    <row r="57" spans="1:6" x14ac:dyDescent="0.25">
      <c r="A57" s="4">
        <v>18</v>
      </c>
      <c r="B57" s="3">
        <v>43831</v>
      </c>
      <c r="C57" s="3">
        <v>43891</v>
      </c>
      <c r="D57" s="4" t="s">
        <v>325</v>
      </c>
      <c r="E57" s="4" t="s">
        <v>316</v>
      </c>
      <c r="F57" s="4" t="s">
        <v>309</v>
      </c>
    </row>
    <row r="58" spans="1:6" x14ac:dyDescent="0.25">
      <c r="A58" s="4">
        <v>19</v>
      </c>
      <c r="B58" s="3" t="s">
        <v>306</v>
      </c>
      <c r="C58" s="3" t="s">
        <v>306</v>
      </c>
      <c r="D58" s="4" t="s">
        <v>306</v>
      </c>
      <c r="E58" s="4" t="s">
        <v>306</v>
      </c>
      <c r="F58" s="4" t="s">
        <v>306</v>
      </c>
    </row>
    <row r="59" spans="1:6" x14ac:dyDescent="0.25">
      <c r="A59" s="4">
        <v>19</v>
      </c>
      <c r="B59" s="3" t="s">
        <v>306</v>
      </c>
      <c r="C59" s="3" t="s">
        <v>306</v>
      </c>
      <c r="D59" s="4" t="s">
        <v>306</v>
      </c>
      <c r="E59" s="4" t="s">
        <v>306</v>
      </c>
      <c r="F59" s="4" t="s">
        <v>306</v>
      </c>
    </row>
    <row r="60" spans="1:6" x14ac:dyDescent="0.25">
      <c r="A60" s="4">
        <v>19</v>
      </c>
      <c r="B60" s="3" t="s">
        <v>306</v>
      </c>
      <c r="C60" s="3" t="s">
        <v>306</v>
      </c>
      <c r="D60" s="4" t="s">
        <v>306</v>
      </c>
      <c r="E60" s="4" t="s">
        <v>306</v>
      </c>
      <c r="F60" s="4" t="s">
        <v>306</v>
      </c>
    </row>
    <row r="61" spans="1:6" x14ac:dyDescent="0.25">
      <c r="A61" s="4">
        <v>20</v>
      </c>
      <c r="B61" s="3" t="s">
        <v>306</v>
      </c>
      <c r="C61" s="3" t="s">
        <v>306</v>
      </c>
      <c r="D61" s="4" t="s">
        <v>306</v>
      </c>
      <c r="E61" s="4" t="s">
        <v>306</v>
      </c>
      <c r="F61" s="4" t="s">
        <v>306</v>
      </c>
    </row>
    <row r="62" spans="1:6" x14ac:dyDescent="0.25">
      <c r="A62" s="4">
        <v>20</v>
      </c>
      <c r="B62" s="3" t="s">
        <v>306</v>
      </c>
      <c r="C62" s="3" t="s">
        <v>306</v>
      </c>
      <c r="D62" s="4" t="s">
        <v>306</v>
      </c>
      <c r="E62" s="4" t="s">
        <v>306</v>
      </c>
      <c r="F62" s="4" t="s">
        <v>306</v>
      </c>
    </row>
    <row r="63" spans="1:6" x14ac:dyDescent="0.25">
      <c r="A63" s="4">
        <v>20</v>
      </c>
      <c r="B63" s="3" t="s">
        <v>306</v>
      </c>
      <c r="C63" s="3" t="s">
        <v>306</v>
      </c>
      <c r="D63" s="4" t="s">
        <v>306</v>
      </c>
      <c r="E63" s="4" t="s">
        <v>306</v>
      </c>
      <c r="F63" s="4" t="s">
        <v>306</v>
      </c>
    </row>
    <row r="64" spans="1:6" x14ac:dyDescent="0.25">
      <c r="A64" s="4">
        <v>21</v>
      </c>
      <c r="B64" s="3" t="s">
        <v>306</v>
      </c>
      <c r="C64" s="3" t="s">
        <v>306</v>
      </c>
      <c r="D64" s="4" t="s">
        <v>306</v>
      </c>
      <c r="E64" s="4" t="s">
        <v>306</v>
      </c>
      <c r="F64" s="4" t="s">
        <v>306</v>
      </c>
    </row>
    <row r="65" spans="1:6" x14ac:dyDescent="0.25">
      <c r="A65" s="4">
        <v>21</v>
      </c>
      <c r="B65" s="3" t="s">
        <v>306</v>
      </c>
      <c r="C65" s="3" t="s">
        <v>306</v>
      </c>
      <c r="D65" s="4" t="s">
        <v>306</v>
      </c>
      <c r="E65" s="4" t="s">
        <v>306</v>
      </c>
      <c r="F65" s="4" t="s">
        <v>306</v>
      </c>
    </row>
    <row r="66" spans="1:6" x14ac:dyDescent="0.25">
      <c r="A66" s="4">
        <v>21</v>
      </c>
      <c r="B66" s="3" t="s">
        <v>306</v>
      </c>
      <c r="C66" s="3" t="s">
        <v>306</v>
      </c>
      <c r="D66" s="4" t="s">
        <v>306</v>
      </c>
      <c r="E66" s="4" t="s">
        <v>306</v>
      </c>
      <c r="F66" s="4" t="s">
        <v>306</v>
      </c>
    </row>
    <row r="67" spans="1:6" x14ac:dyDescent="0.25">
      <c r="A67" s="4">
        <v>22</v>
      </c>
      <c r="B67" s="10" t="s">
        <v>168</v>
      </c>
      <c r="C67" s="10" t="s">
        <v>168</v>
      </c>
      <c r="D67" s="4" t="s">
        <v>168</v>
      </c>
      <c r="E67" s="4" t="s">
        <v>168</v>
      </c>
      <c r="F67" s="4" t="s">
        <v>168</v>
      </c>
    </row>
    <row r="68" spans="1:6" x14ac:dyDescent="0.25">
      <c r="A68" s="4">
        <v>22</v>
      </c>
      <c r="B68" s="10" t="s">
        <v>168</v>
      </c>
      <c r="C68" s="10" t="s">
        <v>168</v>
      </c>
      <c r="D68" s="4" t="s">
        <v>168</v>
      </c>
      <c r="E68" s="4" t="s">
        <v>168</v>
      </c>
      <c r="F68" s="4" t="s">
        <v>168</v>
      </c>
    </row>
    <row r="69" spans="1:6" x14ac:dyDescent="0.25">
      <c r="A69" s="4">
        <v>22</v>
      </c>
      <c r="B69" s="10" t="s">
        <v>168</v>
      </c>
      <c r="C69" s="10" t="s">
        <v>168</v>
      </c>
      <c r="D69" s="4" t="s">
        <v>168</v>
      </c>
      <c r="E69" s="4" t="s">
        <v>168</v>
      </c>
      <c r="F69" s="4" t="s">
        <v>168</v>
      </c>
    </row>
    <row r="70" spans="1:6" x14ac:dyDescent="0.25">
      <c r="A70" s="4">
        <v>23</v>
      </c>
      <c r="B70" s="3" t="s">
        <v>306</v>
      </c>
      <c r="C70" s="3" t="s">
        <v>306</v>
      </c>
      <c r="D70" s="4" t="s">
        <v>306</v>
      </c>
      <c r="E70" s="4" t="s">
        <v>306</v>
      </c>
      <c r="F70" s="4" t="s">
        <v>306</v>
      </c>
    </row>
    <row r="71" spans="1:6" x14ac:dyDescent="0.25">
      <c r="A71" s="4">
        <v>23</v>
      </c>
      <c r="B71" s="3" t="s">
        <v>306</v>
      </c>
      <c r="C71" s="3" t="s">
        <v>306</v>
      </c>
      <c r="D71" s="4" t="s">
        <v>306</v>
      </c>
      <c r="E71" s="4" t="s">
        <v>306</v>
      </c>
      <c r="F71" s="4" t="s">
        <v>306</v>
      </c>
    </row>
    <row r="72" spans="1:6" x14ac:dyDescent="0.25">
      <c r="A72" s="4">
        <v>23</v>
      </c>
      <c r="B72" s="3" t="s">
        <v>306</v>
      </c>
      <c r="C72" s="3" t="s">
        <v>306</v>
      </c>
      <c r="D72" s="4" t="s">
        <v>306</v>
      </c>
      <c r="E72" s="4" t="s">
        <v>306</v>
      </c>
      <c r="F72" s="4" t="s">
        <v>306</v>
      </c>
    </row>
    <row r="73" spans="1:6" x14ac:dyDescent="0.25">
      <c r="A73" s="4">
        <v>24</v>
      </c>
      <c r="B73" s="3" t="s">
        <v>306</v>
      </c>
      <c r="C73" s="3" t="s">
        <v>306</v>
      </c>
      <c r="D73" s="4" t="s">
        <v>306</v>
      </c>
      <c r="E73" s="4" t="s">
        <v>306</v>
      </c>
      <c r="F73" s="4" t="s">
        <v>306</v>
      </c>
    </row>
    <row r="74" spans="1:6" x14ac:dyDescent="0.25">
      <c r="A74" s="4">
        <v>24</v>
      </c>
      <c r="B74" s="3" t="s">
        <v>306</v>
      </c>
      <c r="C74" s="3" t="s">
        <v>306</v>
      </c>
      <c r="D74" s="4" t="s">
        <v>306</v>
      </c>
      <c r="E74" s="4" t="s">
        <v>306</v>
      </c>
      <c r="F74" s="4" t="s">
        <v>306</v>
      </c>
    </row>
    <row r="75" spans="1:6" x14ac:dyDescent="0.25">
      <c r="A75" s="4">
        <v>24</v>
      </c>
      <c r="B75" s="3" t="s">
        <v>306</v>
      </c>
      <c r="C75" s="3" t="s">
        <v>306</v>
      </c>
      <c r="D75" s="4" t="s">
        <v>306</v>
      </c>
      <c r="E75" s="4" t="s">
        <v>306</v>
      </c>
      <c r="F75" s="4" t="s">
        <v>306</v>
      </c>
    </row>
    <row r="76" spans="1:6" x14ac:dyDescent="0.25">
      <c r="A76" s="4">
        <v>25</v>
      </c>
      <c r="B76" s="3" t="s">
        <v>306</v>
      </c>
      <c r="C76" s="3" t="s">
        <v>306</v>
      </c>
      <c r="D76" s="4" t="s">
        <v>306</v>
      </c>
      <c r="E76" s="4" t="s">
        <v>306</v>
      </c>
      <c r="F76" s="4" t="s">
        <v>306</v>
      </c>
    </row>
    <row r="77" spans="1:6" x14ac:dyDescent="0.25">
      <c r="A77" s="4">
        <v>25</v>
      </c>
      <c r="B77" s="3" t="s">
        <v>306</v>
      </c>
      <c r="C77" s="3" t="s">
        <v>306</v>
      </c>
      <c r="D77" s="4" t="s">
        <v>306</v>
      </c>
      <c r="E77" s="4" t="s">
        <v>306</v>
      </c>
      <c r="F77" s="4" t="s">
        <v>306</v>
      </c>
    </row>
    <row r="78" spans="1:6" x14ac:dyDescent="0.25">
      <c r="A78" s="4">
        <v>25</v>
      </c>
      <c r="B78" s="3" t="s">
        <v>306</v>
      </c>
      <c r="C78" s="3" t="s">
        <v>306</v>
      </c>
      <c r="D78" s="4" t="s">
        <v>306</v>
      </c>
      <c r="E78" s="4" t="s">
        <v>306</v>
      </c>
      <c r="F78" s="4" t="s">
        <v>306</v>
      </c>
    </row>
    <row r="79" spans="1:6" x14ac:dyDescent="0.25">
      <c r="A79" s="4">
        <v>26</v>
      </c>
      <c r="B79" s="3" t="s">
        <v>306</v>
      </c>
      <c r="C79" s="3" t="s">
        <v>306</v>
      </c>
      <c r="D79" s="4" t="s">
        <v>306</v>
      </c>
      <c r="E79" s="4" t="s">
        <v>306</v>
      </c>
      <c r="F79" s="4" t="s">
        <v>306</v>
      </c>
    </row>
    <row r="80" spans="1:6" x14ac:dyDescent="0.25">
      <c r="A80" s="4">
        <v>26</v>
      </c>
      <c r="B80" s="3" t="s">
        <v>306</v>
      </c>
      <c r="C80" s="3" t="s">
        <v>306</v>
      </c>
      <c r="D80" s="4" t="s">
        <v>306</v>
      </c>
      <c r="E80" s="4" t="s">
        <v>306</v>
      </c>
      <c r="F80" s="4" t="s">
        <v>306</v>
      </c>
    </row>
    <row r="81" spans="1:6" x14ac:dyDescent="0.25">
      <c r="A81" s="4">
        <v>26</v>
      </c>
      <c r="B81" s="3" t="s">
        <v>306</v>
      </c>
      <c r="C81" s="3" t="s">
        <v>306</v>
      </c>
      <c r="D81" s="4" t="s">
        <v>306</v>
      </c>
      <c r="E81" s="4" t="s">
        <v>306</v>
      </c>
      <c r="F81" s="4" t="s">
        <v>306</v>
      </c>
    </row>
    <row r="82" spans="1:6" x14ac:dyDescent="0.25">
      <c r="A82" s="4">
        <v>27</v>
      </c>
      <c r="B82" s="3">
        <v>44409</v>
      </c>
      <c r="C82" s="3">
        <v>44562</v>
      </c>
      <c r="D82" s="4" t="s">
        <v>328</v>
      </c>
      <c r="E82" s="4" t="s">
        <v>329</v>
      </c>
      <c r="F82" s="4" t="s">
        <v>330</v>
      </c>
    </row>
    <row r="83" spans="1:6" x14ac:dyDescent="0.25">
      <c r="A83" s="4">
        <v>27</v>
      </c>
      <c r="B83" s="3">
        <v>44044</v>
      </c>
      <c r="C83" s="3">
        <v>44075</v>
      </c>
      <c r="D83" s="4" t="s">
        <v>331</v>
      </c>
      <c r="E83" s="4" t="s">
        <v>332</v>
      </c>
      <c r="F83" s="4" t="s">
        <v>330</v>
      </c>
    </row>
    <row r="84" spans="1:6" x14ac:dyDescent="0.25">
      <c r="A84" s="4">
        <v>27</v>
      </c>
      <c r="B84" s="3">
        <v>43739</v>
      </c>
      <c r="C84" s="3">
        <v>43891</v>
      </c>
      <c r="D84" s="4" t="s">
        <v>333</v>
      </c>
      <c r="E84" s="4" t="s">
        <v>334</v>
      </c>
      <c r="F84" s="4" t="s">
        <v>330</v>
      </c>
    </row>
    <row r="85" spans="1:6" x14ac:dyDescent="0.25">
      <c r="A85" s="4">
        <v>28</v>
      </c>
      <c r="B85" s="3" t="s">
        <v>306</v>
      </c>
      <c r="C85" s="3" t="s">
        <v>306</v>
      </c>
      <c r="D85" s="4" t="s">
        <v>306</v>
      </c>
      <c r="E85" s="4" t="s">
        <v>306</v>
      </c>
      <c r="F85" s="4" t="s">
        <v>306</v>
      </c>
    </row>
    <row r="86" spans="1:6" x14ac:dyDescent="0.25">
      <c r="A86" s="4">
        <v>28</v>
      </c>
      <c r="B86" s="3" t="s">
        <v>306</v>
      </c>
      <c r="C86" s="3" t="s">
        <v>306</v>
      </c>
      <c r="D86" s="4" t="s">
        <v>306</v>
      </c>
      <c r="E86" s="4" t="s">
        <v>306</v>
      </c>
      <c r="F86" s="4" t="s">
        <v>306</v>
      </c>
    </row>
    <row r="87" spans="1:6" x14ac:dyDescent="0.25">
      <c r="A87" s="4">
        <v>28</v>
      </c>
      <c r="B87" s="3" t="s">
        <v>306</v>
      </c>
      <c r="C87" s="3" t="s">
        <v>306</v>
      </c>
      <c r="D87" s="4" t="s">
        <v>306</v>
      </c>
      <c r="E87" s="4" t="s">
        <v>306</v>
      </c>
      <c r="F87" s="4" t="s">
        <v>306</v>
      </c>
    </row>
    <row r="88" spans="1:6" x14ac:dyDescent="0.25">
      <c r="A88" s="4">
        <v>29</v>
      </c>
      <c r="B88" s="10" t="s">
        <v>168</v>
      </c>
      <c r="C88" s="10" t="s">
        <v>168</v>
      </c>
      <c r="D88" s="4" t="s">
        <v>168</v>
      </c>
      <c r="E88" s="4" t="s">
        <v>168</v>
      </c>
      <c r="F88" s="4" t="s">
        <v>168</v>
      </c>
    </row>
    <row r="89" spans="1:6" x14ac:dyDescent="0.25">
      <c r="A89" s="4">
        <v>29</v>
      </c>
      <c r="B89" s="10" t="s">
        <v>168</v>
      </c>
      <c r="C89" s="10" t="s">
        <v>168</v>
      </c>
      <c r="D89" s="4" t="s">
        <v>168</v>
      </c>
      <c r="E89" s="4" t="s">
        <v>168</v>
      </c>
      <c r="F89" s="4" t="s">
        <v>168</v>
      </c>
    </row>
    <row r="90" spans="1:6" x14ac:dyDescent="0.25">
      <c r="A90" s="4">
        <v>29</v>
      </c>
      <c r="B90" s="10" t="s">
        <v>168</v>
      </c>
      <c r="C90" s="10" t="s">
        <v>168</v>
      </c>
      <c r="D90" s="4" t="s">
        <v>168</v>
      </c>
      <c r="E90" s="4" t="s">
        <v>168</v>
      </c>
      <c r="F90" s="4" t="s">
        <v>168</v>
      </c>
    </row>
    <row r="91" spans="1:6" x14ac:dyDescent="0.25">
      <c r="A91" s="4">
        <v>30</v>
      </c>
      <c r="B91" s="3" t="s">
        <v>306</v>
      </c>
      <c r="C91" s="3" t="s">
        <v>306</v>
      </c>
      <c r="D91" s="4" t="s">
        <v>306</v>
      </c>
      <c r="E91" s="4" t="s">
        <v>306</v>
      </c>
      <c r="F91" s="4" t="s">
        <v>306</v>
      </c>
    </row>
    <row r="92" spans="1:6" x14ac:dyDescent="0.25">
      <c r="A92" s="4">
        <v>30</v>
      </c>
      <c r="B92" s="3" t="s">
        <v>306</v>
      </c>
      <c r="C92" s="3" t="s">
        <v>306</v>
      </c>
      <c r="D92" s="4" t="s">
        <v>306</v>
      </c>
      <c r="E92" s="4" t="s">
        <v>306</v>
      </c>
      <c r="F92" s="4" t="s">
        <v>306</v>
      </c>
    </row>
    <row r="93" spans="1:6" x14ac:dyDescent="0.25">
      <c r="A93" s="4">
        <v>30</v>
      </c>
      <c r="B93" s="3" t="s">
        <v>306</v>
      </c>
      <c r="C93" s="3" t="s">
        <v>306</v>
      </c>
      <c r="D93" s="4" t="s">
        <v>306</v>
      </c>
      <c r="E93" s="4" t="s">
        <v>306</v>
      </c>
      <c r="F93" s="4" t="s">
        <v>306</v>
      </c>
    </row>
    <row r="94" spans="1:6" x14ac:dyDescent="0.25">
      <c r="A94" s="4">
        <v>31</v>
      </c>
      <c r="B94" s="10" t="s">
        <v>168</v>
      </c>
      <c r="C94" s="10" t="s">
        <v>168</v>
      </c>
      <c r="D94" s="4" t="s">
        <v>168</v>
      </c>
      <c r="E94" s="4" t="s">
        <v>168</v>
      </c>
      <c r="F94" s="4" t="s">
        <v>168</v>
      </c>
    </row>
    <row r="95" spans="1:6" x14ac:dyDescent="0.25">
      <c r="A95" s="4">
        <v>31</v>
      </c>
      <c r="B95" s="10" t="s">
        <v>168</v>
      </c>
      <c r="C95" s="10" t="s">
        <v>168</v>
      </c>
      <c r="D95" s="4" t="s">
        <v>168</v>
      </c>
      <c r="E95" s="4" t="s">
        <v>168</v>
      </c>
      <c r="F95" s="4" t="s">
        <v>168</v>
      </c>
    </row>
    <row r="96" spans="1:6" x14ac:dyDescent="0.25">
      <c r="A96" s="4">
        <v>31</v>
      </c>
      <c r="B96" s="10" t="s">
        <v>168</v>
      </c>
      <c r="C96" s="10" t="s">
        <v>168</v>
      </c>
      <c r="D96" s="4" t="s">
        <v>168</v>
      </c>
      <c r="E96" s="4" t="s">
        <v>168</v>
      </c>
      <c r="F96" s="4" t="s">
        <v>168</v>
      </c>
    </row>
    <row r="97" spans="1:6" x14ac:dyDescent="0.25">
      <c r="A97" s="4">
        <v>32</v>
      </c>
      <c r="B97" s="10">
        <v>44621</v>
      </c>
      <c r="C97" s="10">
        <v>45672</v>
      </c>
      <c r="D97" s="4" t="s">
        <v>335</v>
      </c>
      <c r="E97" s="4" t="s">
        <v>336</v>
      </c>
      <c r="F97" s="4" t="s">
        <v>337</v>
      </c>
    </row>
    <row r="98" spans="1:6" x14ac:dyDescent="0.25">
      <c r="A98" s="4">
        <v>32</v>
      </c>
      <c r="B98" s="11">
        <v>2019</v>
      </c>
      <c r="C98" s="10" t="s">
        <v>317</v>
      </c>
      <c r="D98" s="4" t="s">
        <v>335</v>
      </c>
      <c r="E98" s="4" t="s">
        <v>338</v>
      </c>
      <c r="F98" s="4" t="s">
        <v>337</v>
      </c>
    </row>
    <row r="99" spans="1:6" x14ac:dyDescent="0.25">
      <c r="A99" s="4">
        <v>32</v>
      </c>
      <c r="B99" s="9">
        <v>2013</v>
      </c>
      <c r="C99" s="9">
        <v>2018</v>
      </c>
      <c r="D99" s="4" t="s">
        <v>339</v>
      </c>
      <c r="E99" s="4" t="s">
        <v>338</v>
      </c>
      <c r="F99" s="4" t="s">
        <v>337</v>
      </c>
    </row>
    <row r="100" spans="1:6" x14ac:dyDescent="0.25">
      <c r="A100" s="4">
        <v>33</v>
      </c>
      <c r="B100" s="3">
        <v>44562</v>
      </c>
      <c r="C100" s="3">
        <v>44926</v>
      </c>
      <c r="D100" s="4" t="s">
        <v>340</v>
      </c>
      <c r="E100" s="4" t="s">
        <v>341</v>
      </c>
      <c r="F100" s="4" t="s">
        <v>309</v>
      </c>
    </row>
    <row r="101" spans="1:6" x14ac:dyDescent="0.25">
      <c r="A101" s="4">
        <v>33</v>
      </c>
      <c r="B101" s="3">
        <v>44197</v>
      </c>
      <c r="C101" s="3">
        <v>44561</v>
      </c>
      <c r="D101" s="4" t="s">
        <v>342</v>
      </c>
      <c r="E101" s="4" t="s">
        <v>341</v>
      </c>
      <c r="F101" s="4" t="s">
        <v>309</v>
      </c>
    </row>
    <row r="102" spans="1:6" x14ac:dyDescent="0.25">
      <c r="A102" s="4">
        <v>33</v>
      </c>
      <c r="B102" s="3">
        <v>43831</v>
      </c>
      <c r="C102" s="3">
        <v>44196</v>
      </c>
      <c r="D102" s="4" t="s">
        <v>343</v>
      </c>
      <c r="E102" s="4" t="s">
        <v>344</v>
      </c>
      <c r="F102" s="4" t="s">
        <v>309</v>
      </c>
    </row>
    <row r="103" spans="1:6" x14ac:dyDescent="0.25">
      <c r="A103" s="4">
        <v>34</v>
      </c>
      <c r="B103" s="3" t="s">
        <v>306</v>
      </c>
      <c r="C103" s="3" t="s">
        <v>306</v>
      </c>
      <c r="D103" s="4" t="s">
        <v>306</v>
      </c>
      <c r="E103" s="4" t="s">
        <v>306</v>
      </c>
      <c r="F103" s="4" t="s">
        <v>306</v>
      </c>
    </row>
    <row r="104" spans="1:6" x14ac:dyDescent="0.25">
      <c r="A104" s="4">
        <v>34</v>
      </c>
      <c r="B104" s="3" t="s">
        <v>306</v>
      </c>
      <c r="C104" s="3" t="s">
        <v>306</v>
      </c>
      <c r="D104" s="4" t="s">
        <v>306</v>
      </c>
      <c r="E104" s="4" t="s">
        <v>306</v>
      </c>
      <c r="F104" s="4" t="s">
        <v>306</v>
      </c>
    </row>
    <row r="105" spans="1:6" x14ac:dyDescent="0.25">
      <c r="A105" s="4">
        <v>34</v>
      </c>
      <c r="B105" s="3" t="s">
        <v>306</v>
      </c>
      <c r="C105" s="3" t="s">
        <v>306</v>
      </c>
      <c r="D105" s="4" t="s">
        <v>306</v>
      </c>
      <c r="E105" s="4" t="s">
        <v>306</v>
      </c>
      <c r="F105" s="4" t="s">
        <v>306</v>
      </c>
    </row>
    <row r="106" spans="1:6" x14ac:dyDescent="0.25">
      <c r="A106" s="4">
        <v>35</v>
      </c>
      <c r="B106" s="3">
        <v>43435</v>
      </c>
      <c r="C106" s="3">
        <v>43465</v>
      </c>
      <c r="D106" s="4" t="s">
        <v>345</v>
      </c>
      <c r="E106" s="4" t="s">
        <v>346</v>
      </c>
      <c r="F106" s="4" t="s">
        <v>347</v>
      </c>
    </row>
    <row r="107" spans="1:6" x14ac:dyDescent="0.25">
      <c r="A107" s="4">
        <v>35</v>
      </c>
      <c r="B107" s="9">
        <v>2007</v>
      </c>
      <c r="C107" s="9">
        <v>2015</v>
      </c>
      <c r="D107" s="4" t="s">
        <v>348</v>
      </c>
      <c r="E107" s="4" t="s">
        <v>349</v>
      </c>
      <c r="F107" s="4" t="s">
        <v>347</v>
      </c>
    </row>
    <row r="108" spans="1:6" x14ac:dyDescent="0.25">
      <c r="A108" s="4">
        <v>35</v>
      </c>
      <c r="B108" s="9">
        <v>1996</v>
      </c>
      <c r="C108" s="9">
        <v>1998</v>
      </c>
      <c r="D108" s="4" t="s">
        <v>350</v>
      </c>
      <c r="E108" s="4" t="s">
        <v>351</v>
      </c>
      <c r="F108" s="4" t="s">
        <v>347</v>
      </c>
    </row>
    <row r="109" spans="1:6" x14ac:dyDescent="0.25">
      <c r="A109" s="4">
        <v>36</v>
      </c>
      <c r="B109" s="3">
        <v>43647</v>
      </c>
      <c r="C109" s="3">
        <v>43861</v>
      </c>
      <c r="D109" s="4" t="s">
        <v>352</v>
      </c>
      <c r="E109" s="4" t="s">
        <v>353</v>
      </c>
      <c r="F109" s="4" t="s">
        <v>347</v>
      </c>
    </row>
    <row r="110" spans="1:6" x14ac:dyDescent="0.25">
      <c r="A110" s="4">
        <v>36</v>
      </c>
      <c r="B110" s="3">
        <v>43466</v>
      </c>
      <c r="C110" s="3">
        <v>43647</v>
      </c>
      <c r="D110" s="4" t="s">
        <v>352</v>
      </c>
      <c r="E110" s="4" t="s">
        <v>354</v>
      </c>
      <c r="F110" s="4" t="s">
        <v>347</v>
      </c>
    </row>
    <row r="111" spans="1:6" x14ac:dyDescent="0.25">
      <c r="A111" s="4">
        <v>36</v>
      </c>
      <c r="B111" s="3">
        <v>43313</v>
      </c>
      <c r="C111" s="3">
        <v>43466</v>
      </c>
      <c r="D111" s="4" t="s">
        <v>355</v>
      </c>
      <c r="E111" s="4" t="s">
        <v>354</v>
      </c>
      <c r="F111" s="4" t="s">
        <v>347</v>
      </c>
    </row>
    <row r="112" spans="1:6" x14ac:dyDescent="0.25">
      <c r="A112" s="4">
        <v>37</v>
      </c>
      <c r="B112" s="3" t="s">
        <v>306</v>
      </c>
      <c r="C112" s="3" t="s">
        <v>306</v>
      </c>
      <c r="D112" s="4" t="s">
        <v>306</v>
      </c>
      <c r="E112" s="4" t="s">
        <v>306</v>
      </c>
      <c r="F112" s="4" t="s">
        <v>306</v>
      </c>
    </row>
    <row r="113" spans="1:6" x14ac:dyDescent="0.25">
      <c r="A113" s="4">
        <v>37</v>
      </c>
      <c r="B113" s="3" t="s">
        <v>306</v>
      </c>
      <c r="C113" s="3" t="s">
        <v>306</v>
      </c>
      <c r="D113" s="4" t="s">
        <v>306</v>
      </c>
      <c r="E113" s="4" t="s">
        <v>306</v>
      </c>
      <c r="F113" s="4" t="s">
        <v>306</v>
      </c>
    </row>
    <row r="114" spans="1:6" x14ac:dyDescent="0.25">
      <c r="A114" s="4">
        <v>37</v>
      </c>
      <c r="B114" s="3" t="s">
        <v>306</v>
      </c>
      <c r="C114" s="3" t="s">
        <v>306</v>
      </c>
      <c r="D114" s="4" t="s">
        <v>306</v>
      </c>
      <c r="E114" s="4" t="s">
        <v>306</v>
      </c>
      <c r="F114" s="4" t="s">
        <v>306</v>
      </c>
    </row>
    <row r="115" spans="1:6" x14ac:dyDescent="0.25">
      <c r="A115" s="4">
        <v>38</v>
      </c>
      <c r="B115" s="3" t="s">
        <v>306</v>
      </c>
      <c r="C115" s="3" t="s">
        <v>306</v>
      </c>
      <c r="D115" s="4" t="s">
        <v>306</v>
      </c>
      <c r="E115" s="4" t="s">
        <v>306</v>
      </c>
      <c r="F115" s="4" t="s">
        <v>306</v>
      </c>
    </row>
    <row r="116" spans="1:6" x14ac:dyDescent="0.25">
      <c r="A116" s="4">
        <v>38</v>
      </c>
      <c r="B116" s="3" t="s">
        <v>306</v>
      </c>
      <c r="C116" s="3" t="s">
        <v>306</v>
      </c>
      <c r="D116" s="4" t="s">
        <v>306</v>
      </c>
      <c r="E116" s="4" t="s">
        <v>306</v>
      </c>
      <c r="F116" s="4" t="s">
        <v>306</v>
      </c>
    </row>
    <row r="117" spans="1:6" x14ac:dyDescent="0.25">
      <c r="A117" s="4">
        <v>38</v>
      </c>
      <c r="B117" s="3" t="s">
        <v>306</v>
      </c>
      <c r="C117" s="3" t="s">
        <v>306</v>
      </c>
      <c r="D117" s="4" t="s">
        <v>306</v>
      </c>
      <c r="E117" s="4" t="s">
        <v>306</v>
      </c>
      <c r="F117" s="4" t="s">
        <v>306</v>
      </c>
    </row>
    <row r="118" spans="1:6" x14ac:dyDescent="0.25">
      <c r="A118" s="4">
        <v>39</v>
      </c>
      <c r="B118" s="10" t="s">
        <v>317</v>
      </c>
      <c r="C118" s="10" t="s">
        <v>317</v>
      </c>
      <c r="D118" s="4" t="s">
        <v>356</v>
      </c>
      <c r="E118" s="4" t="s">
        <v>357</v>
      </c>
      <c r="F118" s="4" t="s">
        <v>309</v>
      </c>
    </row>
    <row r="119" spans="1:6" x14ac:dyDescent="0.25">
      <c r="A119" s="4">
        <v>39</v>
      </c>
      <c r="B119" s="10" t="s">
        <v>317</v>
      </c>
      <c r="C119" s="10" t="s">
        <v>317</v>
      </c>
      <c r="D119" s="4" t="s">
        <v>356</v>
      </c>
      <c r="E119" s="4" t="s">
        <v>358</v>
      </c>
      <c r="F119" s="4" t="s">
        <v>309</v>
      </c>
    </row>
    <row r="120" spans="1:6" x14ac:dyDescent="0.25">
      <c r="A120" s="4">
        <v>39</v>
      </c>
      <c r="B120" s="10" t="s">
        <v>317</v>
      </c>
      <c r="C120" s="10" t="s">
        <v>317</v>
      </c>
      <c r="D120" s="4" t="s">
        <v>359</v>
      </c>
      <c r="E120" s="4" t="s">
        <v>360</v>
      </c>
      <c r="F120" s="4" t="s">
        <v>309</v>
      </c>
    </row>
    <row r="121" spans="1:6" x14ac:dyDescent="0.25">
      <c r="A121" s="4">
        <v>40</v>
      </c>
      <c r="B121" s="3">
        <v>44927</v>
      </c>
      <c r="C121" s="3">
        <v>45260</v>
      </c>
      <c r="D121" s="4" t="s">
        <v>356</v>
      </c>
      <c r="E121" s="4" t="s">
        <v>361</v>
      </c>
      <c r="F121" s="4" t="s">
        <v>330</v>
      </c>
    </row>
    <row r="122" spans="1:6" x14ac:dyDescent="0.25">
      <c r="A122" s="4">
        <v>40</v>
      </c>
      <c r="B122" s="3">
        <v>41183</v>
      </c>
      <c r="C122" s="3">
        <v>42278</v>
      </c>
      <c r="D122" s="4" t="s">
        <v>362</v>
      </c>
      <c r="E122" s="4" t="s">
        <v>363</v>
      </c>
      <c r="F122" s="4" t="s">
        <v>330</v>
      </c>
    </row>
    <row r="123" spans="1:6" x14ac:dyDescent="0.25">
      <c r="A123" s="4">
        <v>40</v>
      </c>
      <c r="B123" s="3">
        <v>39753</v>
      </c>
      <c r="C123" s="3">
        <v>41183</v>
      </c>
      <c r="D123" s="4" t="s">
        <v>359</v>
      </c>
      <c r="E123" s="4" t="s">
        <v>364</v>
      </c>
      <c r="F123" s="4" t="s">
        <v>330</v>
      </c>
    </row>
    <row r="124" spans="1:6" x14ac:dyDescent="0.25">
      <c r="A124" s="4">
        <v>41</v>
      </c>
      <c r="B124" s="3" t="s">
        <v>306</v>
      </c>
      <c r="C124" s="3" t="s">
        <v>306</v>
      </c>
      <c r="D124" s="4" t="s">
        <v>306</v>
      </c>
      <c r="E124" s="4" t="s">
        <v>306</v>
      </c>
      <c r="F124" s="4" t="s">
        <v>306</v>
      </c>
    </row>
    <row r="125" spans="1:6" x14ac:dyDescent="0.25">
      <c r="A125" s="4">
        <v>41</v>
      </c>
      <c r="B125" s="3" t="s">
        <v>306</v>
      </c>
      <c r="C125" s="3" t="s">
        <v>306</v>
      </c>
      <c r="D125" s="4" t="s">
        <v>306</v>
      </c>
      <c r="E125" s="4" t="s">
        <v>306</v>
      </c>
      <c r="F125" s="4" t="s">
        <v>306</v>
      </c>
    </row>
    <row r="126" spans="1:6" x14ac:dyDescent="0.25">
      <c r="A126" s="4">
        <v>41</v>
      </c>
      <c r="B126" s="3" t="s">
        <v>306</v>
      </c>
      <c r="C126" s="3" t="s">
        <v>306</v>
      </c>
      <c r="D126" s="4" t="s">
        <v>306</v>
      </c>
      <c r="E126" s="4" t="s">
        <v>306</v>
      </c>
      <c r="F126" s="4" t="s">
        <v>306</v>
      </c>
    </row>
    <row r="127" spans="1:6" x14ac:dyDescent="0.25">
      <c r="A127" s="4">
        <v>42</v>
      </c>
      <c r="B127" s="3" t="s">
        <v>306</v>
      </c>
      <c r="C127" s="3" t="s">
        <v>306</v>
      </c>
      <c r="D127" s="4" t="s">
        <v>306</v>
      </c>
      <c r="E127" s="4" t="s">
        <v>306</v>
      </c>
      <c r="F127" s="4" t="s">
        <v>306</v>
      </c>
    </row>
    <row r="128" spans="1:6" x14ac:dyDescent="0.25">
      <c r="A128" s="4">
        <v>42</v>
      </c>
      <c r="B128" s="3" t="s">
        <v>306</v>
      </c>
      <c r="C128" s="3" t="s">
        <v>306</v>
      </c>
      <c r="D128" s="4" t="s">
        <v>306</v>
      </c>
      <c r="E128" s="4" t="s">
        <v>306</v>
      </c>
      <c r="F128" s="4" t="s">
        <v>306</v>
      </c>
    </row>
    <row r="129" spans="1:6" x14ac:dyDescent="0.25">
      <c r="A129" s="4">
        <v>42</v>
      </c>
      <c r="B129" s="3" t="s">
        <v>306</v>
      </c>
      <c r="C129" s="3" t="s">
        <v>306</v>
      </c>
      <c r="D129" s="4" t="s">
        <v>306</v>
      </c>
      <c r="E129" s="4" t="s">
        <v>306</v>
      </c>
      <c r="F129" s="4" t="s">
        <v>306</v>
      </c>
    </row>
    <row r="130" spans="1:6" x14ac:dyDescent="0.25">
      <c r="A130" s="4">
        <v>43</v>
      </c>
      <c r="B130" s="10" t="s">
        <v>168</v>
      </c>
      <c r="C130" s="10" t="s">
        <v>168</v>
      </c>
      <c r="D130" s="4" t="s">
        <v>168</v>
      </c>
      <c r="E130" s="4" t="s">
        <v>168</v>
      </c>
      <c r="F130" s="4" t="s">
        <v>168</v>
      </c>
    </row>
    <row r="131" spans="1:6" x14ac:dyDescent="0.25">
      <c r="A131" s="4">
        <v>43</v>
      </c>
      <c r="B131" s="10" t="s">
        <v>168</v>
      </c>
      <c r="C131" s="10" t="s">
        <v>168</v>
      </c>
      <c r="D131" s="4" t="s">
        <v>168</v>
      </c>
      <c r="E131" s="4" t="s">
        <v>168</v>
      </c>
      <c r="F131" s="4" t="s">
        <v>168</v>
      </c>
    </row>
    <row r="132" spans="1:6" x14ac:dyDescent="0.25">
      <c r="A132" s="4">
        <v>43</v>
      </c>
      <c r="B132" s="10" t="s">
        <v>168</v>
      </c>
      <c r="C132" s="10" t="s">
        <v>168</v>
      </c>
      <c r="D132" s="4" t="s">
        <v>168</v>
      </c>
      <c r="E132" s="4" t="s">
        <v>168</v>
      </c>
      <c r="F132" s="4" t="s">
        <v>168</v>
      </c>
    </row>
    <row r="133" spans="1:6" x14ac:dyDescent="0.25">
      <c r="A133" s="4">
        <v>44</v>
      </c>
      <c r="B133" s="3" t="s">
        <v>306</v>
      </c>
      <c r="C133" s="3" t="s">
        <v>306</v>
      </c>
      <c r="D133" s="4" t="s">
        <v>306</v>
      </c>
      <c r="E133" s="4" t="s">
        <v>306</v>
      </c>
      <c r="F133" s="4" t="s">
        <v>306</v>
      </c>
    </row>
    <row r="134" spans="1:6" x14ac:dyDescent="0.25">
      <c r="A134" s="4">
        <v>44</v>
      </c>
      <c r="B134" s="3" t="s">
        <v>306</v>
      </c>
      <c r="C134" s="3" t="s">
        <v>306</v>
      </c>
      <c r="D134" s="4" t="s">
        <v>306</v>
      </c>
      <c r="E134" s="4" t="s">
        <v>306</v>
      </c>
      <c r="F134" s="4" t="s">
        <v>306</v>
      </c>
    </row>
    <row r="135" spans="1:6" x14ac:dyDescent="0.25">
      <c r="A135" s="4">
        <v>44</v>
      </c>
      <c r="B135" s="3" t="s">
        <v>306</v>
      </c>
      <c r="C135" s="3" t="s">
        <v>306</v>
      </c>
      <c r="D135" s="4" t="s">
        <v>306</v>
      </c>
      <c r="E135" s="4" t="s">
        <v>306</v>
      </c>
      <c r="F135" s="4" t="s">
        <v>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2025-04-15T21:25:13Z</dcterms:modified>
</cp:coreProperties>
</file>